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2" yWindow="552" windowWidth="23256" windowHeight="11868" activeTab="1"/>
  </bookViews>
  <sheets>
    <sheet name="2012-2015" sheetId="5" r:id="rId1"/>
    <sheet name="2016-2017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L11" i="1" l="1"/>
  <c r="M11" i="1"/>
  <c r="K11" i="1"/>
  <c r="K17" i="1" l="1"/>
  <c r="M20" i="1" l="1"/>
  <c r="L113" i="5" l="1"/>
  <c r="K113" i="5"/>
  <c r="L109" i="5"/>
  <c r="K109" i="5"/>
  <c r="L97" i="5"/>
  <c r="K97" i="5"/>
  <c r="L93" i="5"/>
  <c r="K93" i="5"/>
  <c r="L29" i="5" l="1"/>
  <c r="L28" i="5" s="1"/>
  <c r="K29" i="5"/>
  <c r="K28" i="5"/>
  <c r="M24" i="5"/>
  <c r="L24" i="5"/>
  <c r="K24" i="5"/>
  <c r="L25" i="5"/>
  <c r="K25" i="5"/>
  <c r="L101" i="5"/>
  <c r="K101" i="5"/>
  <c r="M101" i="5" s="1"/>
  <c r="L96" i="5"/>
  <c r="K96" i="5"/>
  <c r="L92" i="5"/>
  <c r="K92" i="5"/>
  <c r="L88" i="5"/>
  <c r="K88" i="5"/>
  <c r="L84" i="5"/>
  <c r="K84" i="5"/>
  <c r="L85" i="5"/>
  <c r="K85" i="5"/>
  <c r="M22" i="5"/>
  <c r="L21" i="5"/>
  <c r="K21" i="5"/>
  <c r="L20" i="5"/>
  <c r="L16" i="5"/>
  <c r="K16" i="5"/>
  <c r="K20" i="5"/>
  <c r="M92" i="5" l="1"/>
  <c r="L17" i="5"/>
  <c r="K17" i="5"/>
  <c r="L13" i="5" l="1"/>
  <c r="K13" i="5"/>
  <c r="L11" i="5"/>
  <c r="K11" i="5"/>
  <c r="K105" i="5"/>
  <c r="K12" i="5" s="1"/>
  <c r="M102" i="5"/>
  <c r="M91" i="5"/>
  <c r="M90" i="5"/>
  <c r="M89" i="5"/>
  <c r="M88" i="5"/>
  <c r="M87" i="5"/>
  <c r="M86" i="5"/>
  <c r="M85" i="5"/>
  <c r="M23" i="5"/>
  <c r="M21" i="5"/>
  <c r="M13" i="5" l="1"/>
  <c r="M20" i="5"/>
  <c r="M106" i="5"/>
  <c r="L105" i="5"/>
  <c r="M110" i="5"/>
  <c r="M99" i="5"/>
  <c r="M98" i="5"/>
  <c r="M97" i="5"/>
  <c r="M95" i="5"/>
  <c r="M94" i="5"/>
  <c r="M93" i="5"/>
  <c r="M31" i="5"/>
  <c r="M29" i="5"/>
  <c r="M105" i="5" l="1"/>
  <c r="L12" i="5"/>
  <c r="K14" i="5"/>
  <c r="M96" i="5"/>
  <c r="M11" i="5"/>
  <c r="M114" i="5"/>
  <c r="M84" i="5"/>
  <c r="M28" i="5"/>
  <c r="M113" i="5"/>
  <c r="M16" i="5"/>
  <c r="L14" i="5" l="1"/>
  <c r="M14" i="5" s="1"/>
  <c r="M12" i="5"/>
  <c r="L26" i="1"/>
  <c r="K26" i="1"/>
  <c r="K12" i="1" s="1"/>
  <c r="L17" i="1"/>
  <c r="L13" i="1"/>
  <c r="K13" i="1"/>
  <c r="L22" i="1"/>
  <c r="K22" i="1"/>
  <c r="M23" i="1"/>
  <c r="M27" i="1"/>
  <c r="M14" i="1"/>
  <c r="M15" i="1"/>
  <c r="M16" i="1"/>
  <c r="M18" i="1"/>
  <c r="M19" i="1"/>
  <c r="M13" i="1" l="1"/>
  <c r="L12" i="1"/>
  <c r="M12" i="1" s="1"/>
  <c r="M22" i="1"/>
  <c r="M26" i="1"/>
  <c r="M17" i="1"/>
</calcChain>
</file>

<file path=xl/sharedStrings.xml><?xml version="1.0" encoding="utf-8"?>
<sst xmlns="http://schemas.openxmlformats.org/spreadsheetml/2006/main" count="446" uniqueCount="62">
  <si>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</si>
  <si>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</si>
  <si>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Наименование субъекта Российской Федерации / органа местного самоуправления</t>
  </si>
  <si>
    <t>№ п/п</t>
  </si>
  <si>
    <t>Дата исполнения мероприятия</t>
  </si>
  <si>
    <t>Источник финансирования</t>
  </si>
  <si>
    <t>Финансирование, тыс. руб.</t>
  </si>
  <si>
    <t>Код бюджетной классификации Российской Федерации</t>
  </si>
  <si>
    <t>КБ субъекта РФ, включая ТГВФ</t>
  </si>
  <si>
    <t>в том числе целевые МБТ из ФБ</t>
  </si>
  <si>
    <t>Внебюджетное финансирование</t>
  </si>
  <si>
    <r>
      <t>Государственная программа Российской Федерации</t>
    </r>
    <r>
      <rPr>
        <b/>
        <vertAlign val="superscript"/>
        <sz val="11"/>
        <color theme="1"/>
        <rFont val="Times New Roman"/>
        <family val="1"/>
        <charset val="204"/>
      </rPr>
      <t>11</t>
    </r>
  </si>
  <si>
    <r>
      <t>Примечание</t>
    </r>
    <r>
      <rPr>
        <b/>
        <vertAlign val="superscript"/>
        <sz val="11"/>
        <color theme="1"/>
        <rFont val="Times New Roman"/>
        <family val="1"/>
        <charset val="204"/>
      </rPr>
      <t>21</t>
    </r>
  </si>
  <si>
    <r>
      <t>план</t>
    </r>
    <r>
      <rPr>
        <b/>
        <vertAlign val="superscript"/>
        <sz val="11"/>
        <color theme="1"/>
        <rFont val="Times New Roman"/>
        <family val="1"/>
        <charset val="204"/>
      </rPr>
      <t>9</t>
    </r>
  </si>
  <si>
    <r>
      <t>факт</t>
    </r>
    <r>
      <rPr>
        <b/>
        <vertAlign val="superscript"/>
        <sz val="11"/>
        <color theme="1"/>
        <rFont val="Times New Roman"/>
        <family val="1"/>
        <charset val="204"/>
      </rPr>
      <t>10</t>
    </r>
  </si>
  <si>
    <r>
      <t>Процент исполнения</t>
    </r>
    <r>
      <rPr>
        <b/>
        <vertAlign val="superscript"/>
        <sz val="11"/>
        <color theme="1"/>
        <rFont val="Times New Roman"/>
        <family val="1"/>
        <charset val="204"/>
      </rPr>
      <t>20</t>
    </r>
  </si>
  <si>
    <r>
      <t>Рз</t>
    </r>
    <r>
      <rPr>
        <b/>
        <vertAlign val="superscript"/>
        <sz val="11"/>
        <color theme="1"/>
        <rFont val="Times New Roman"/>
        <family val="1"/>
        <charset val="204"/>
      </rPr>
      <t>16</t>
    </r>
  </si>
  <si>
    <r>
      <t>Пр</t>
    </r>
    <r>
      <rPr>
        <b/>
        <vertAlign val="superscript"/>
        <sz val="11"/>
        <color theme="1"/>
        <rFont val="Times New Roman"/>
        <family val="1"/>
        <charset val="204"/>
      </rPr>
      <t>17</t>
    </r>
  </si>
  <si>
    <r>
      <t>план</t>
    </r>
    <r>
      <rPr>
        <b/>
        <vertAlign val="superscript"/>
        <sz val="11"/>
        <color theme="1"/>
        <rFont val="Times New Roman"/>
        <family val="1"/>
        <charset val="204"/>
      </rPr>
      <t>18</t>
    </r>
  </si>
  <si>
    <r>
      <t>факт</t>
    </r>
    <r>
      <rPr>
        <b/>
        <vertAlign val="superscript"/>
        <sz val="11"/>
        <color theme="1"/>
        <rFont val="Times New Roman"/>
        <family val="1"/>
        <charset val="204"/>
      </rPr>
      <t>19</t>
    </r>
  </si>
  <si>
    <t>Указ Президента Российской Федерации от 7 мая 2012 г.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</si>
  <si>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Итого по мероприятию</t>
  </si>
  <si>
    <r>
      <t>Реквизиты документов, содержащих мероприятие</t>
    </r>
    <r>
      <rPr>
        <b/>
        <vertAlign val="superscript"/>
        <sz val="11"/>
        <color theme="1"/>
        <rFont val="Times New Roman"/>
        <family val="1"/>
        <charset val="204"/>
      </rPr>
      <t>7</t>
    </r>
  </si>
  <si>
    <r>
      <t>Ожидаемый результат исполнения мероприятия</t>
    </r>
    <r>
      <rPr>
        <b/>
        <vertAlign val="superscript"/>
        <sz val="11"/>
        <color theme="1"/>
        <rFont val="Times New Roman"/>
        <family val="1"/>
        <charset val="204"/>
      </rPr>
      <t>8</t>
    </r>
  </si>
  <si>
    <t>Объем финансирования</t>
  </si>
  <si>
    <t>Постановление Правительства Калужской области от 31.12.2013 № 772</t>
  </si>
  <si>
    <r>
      <t>Отчетная дата (период) значения показателя (квартал)</t>
    </r>
    <r>
      <rPr>
        <b/>
        <sz val="8"/>
        <color theme="1"/>
        <rFont val="Times New Roman"/>
        <family val="1"/>
        <charset val="204"/>
      </rPr>
      <t>12</t>
    </r>
  </si>
  <si>
    <t>Обеспечение доступным и комфортным жильем и коммунальными услугами граждан Российской Федерации</t>
  </si>
  <si>
    <t xml:space="preserve">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
</t>
  </si>
  <si>
    <t>-</t>
  </si>
  <si>
    <t xml:space="preserve">Снижение показателя превышения среднего уровня процентной ставки по ипотечному жилищному кредиту (в рублях) по отношению к индексу потребительских цен до уровня не более 2,2 процентных пункта
</t>
  </si>
  <si>
    <t>05</t>
  </si>
  <si>
    <t>02</t>
  </si>
  <si>
    <t>0</t>
  </si>
  <si>
    <t xml:space="preserve">Увеличение количества выдаваемых ипотечных жилищных кредитов
до 44 тысяч
</t>
  </si>
  <si>
    <t xml:space="preserve">Снижение стоимости одного квадратного метра жилья на 20 процентов путем увеличения объема ввода в эксплуатацию жилья экономического класса
</t>
  </si>
  <si>
    <t xml:space="preserve">Создание для граждан возможности улучшения жилищных условий не реже одного раза в 15 лет
</t>
  </si>
  <si>
    <t>Ввод жилья по стандартам эконом-класса</t>
  </si>
  <si>
    <t>Остаток средств до конца года</t>
  </si>
  <si>
    <t>х</t>
  </si>
  <si>
    <t>03</t>
  </si>
  <si>
    <t>10</t>
  </si>
  <si>
    <t>01</t>
  </si>
  <si>
    <t>Наименование мероприятия "Обеспечение доступным и комфортным жильем и коммунальными услугами, в том числе снижение до 2018 года стоимости одного квадратного метра жилья на 20% к уровню 2012 года"</t>
  </si>
  <si>
    <t>Наименование мероприятия "Обеспечение доступным и комфортным жильем и коммунальными услугами, в том числе предоставление молодым семьям социальных выплат на приобретение (строительство) жилья"</t>
  </si>
  <si>
    <t>Наименование мероприятия "Обеспечение доступным и комфортным жильем и коммунальными услугами, в том числе формирование сбалансированного рынка жилья экономкласса"</t>
  </si>
  <si>
    <t>Наименование мероприятия "Обеспечение доступным и комфортным жильем и коммунальными услугами, в том числе создание для граждан возможности улучшения жилищных условий не реже одного раза в 15 лет"</t>
  </si>
  <si>
    <t xml:space="preserve">Наименование мероприятия "Обеспечение доступным и комфортным жильем и коммунальными услугами, в том числе в части улучшения показателей эффективности вложений средств бюджетных и внебюджетных источников" </t>
  </si>
  <si>
    <t>Итого по Указу 2012 год</t>
  </si>
  <si>
    <t>Итого по Указу 2013 год</t>
  </si>
  <si>
    <t>Итого по Указу 2014 год</t>
  </si>
  <si>
    <t>Итого по Указу 2015 год</t>
  </si>
  <si>
    <t>2012 год</t>
  </si>
  <si>
    <t>2013 год</t>
  </si>
  <si>
    <t>2014 год</t>
  </si>
  <si>
    <t>2015 год</t>
  </si>
  <si>
    <t>Финансирование предусмотрено по министерству экономического развития КО</t>
  </si>
  <si>
    <t>Итого по Указу 4 квартал 2018 года</t>
  </si>
  <si>
    <t>4 квартал 2018 года</t>
  </si>
  <si>
    <t>Итого по Указу  1 полугодие 2019 года</t>
  </si>
  <si>
    <t>1 полугодие 2019 года</t>
  </si>
  <si>
    <t>Постановление Правительства Калужской области от 31.12.2013 № 772, от 31.01.2019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</si>
</sst>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94"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8"/>
    </xf>
    <xf numFmtId="0" fontId="4" fillId="0" borderId="3" xfId="0" applyFont="1" applyBorder="1" applyAlignment="1">
      <alignment horizontal="left" vertical="center" wrapText="1" indent="8"/>
    </xf>
    <xf numFmtId="0" fontId="4" fillId="0" borderId="4" xfId="0" applyFont="1" applyBorder="1" applyAlignment="1">
      <alignment horizontal="left" vertical="center" wrapText="1" indent="8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3" xfId="0" applyNumberFormat="1" applyFont="1" applyBorder="1" applyAlignment="1">
      <alignment horizontal="left" vertical="center" wrapText="1" indent="8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right" vertical="center" wrapText="1" indent="8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3" xfId="0" applyNumberFormat="1" applyFont="1" applyBorder="1" applyAlignment="1">
      <alignment horizontal="right" vertical="center" wrapText="1" indent="8"/>
    </xf>
    <xf numFmtId="1" fontId="4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6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0" fillId="0" borderId="22" xfId="0" applyBorder="1" applyAlignment="1">
      <alignment horizontal="right" vertical="center" wrapText="1"/>
    </xf>
    <xf numFmtId="2" fontId="0" fillId="0" borderId="22" xfId="0" applyNumberFormat="1" applyBorder="1" applyAlignment="1">
      <alignment horizontal="right" vertical="center" wrapText="1"/>
    </xf>
    <xf numFmtId="0" fontId="0" fillId="0" borderId="23" xfId="0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7"/>
  <sheetViews>
    <sheetView topLeftCell="A8" zoomScaleNormal="100" workbookViewId="0">
      <selection activeCell="K101" activeCellId="2" sqref="K16 K84 K101"/>
    </sheetView>
  </sheetViews>
  <sheetFormatPr defaultRowHeight="14.4" x14ac:dyDescent="0.3"/>
  <cols>
    <col min="2" max="2" width="29.109375" customWidth="1"/>
    <col min="4" max="4" width="13.109375" customWidth="1"/>
    <col min="5" max="5" width="10.88671875" customWidth="1"/>
    <col min="6" max="6" width="12.109375" customWidth="1"/>
    <col min="7" max="7" width="13" customWidth="1"/>
    <col min="8" max="8" width="35" customWidth="1"/>
    <col min="9" max="10" width="9.109375" style="15"/>
    <col min="11" max="11" width="15.6640625" style="28" customWidth="1"/>
    <col min="12" max="12" width="14.5546875" style="28" customWidth="1"/>
    <col min="13" max="13" width="9.33203125" style="36" bestFit="1" customWidth="1"/>
    <col min="14" max="14" width="24.44140625" customWidth="1"/>
  </cols>
  <sheetData>
    <row r="1" spans="1:14" ht="15" thickBot="1" x14ac:dyDescent="0.35"/>
    <row r="2" spans="1:14" x14ac:dyDescent="0.3">
      <c r="A2" s="7"/>
      <c r="B2" s="8"/>
      <c r="C2" s="8"/>
      <c r="D2" s="8"/>
      <c r="E2" s="8"/>
      <c r="F2" s="8"/>
      <c r="G2" s="8"/>
      <c r="H2" s="8"/>
      <c r="I2" s="16"/>
      <c r="J2" s="16"/>
      <c r="K2" s="29"/>
      <c r="L2" s="29"/>
      <c r="M2" s="37"/>
      <c r="N2" s="9"/>
    </row>
    <row r="3" spans="1:14" ht="15" customHeight="1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80"/>
    </row>
    <row r="4" spans="1:14" ht="15" customHeight="1" x14ac:dyDescent="0.3">
      <c r="A4" s="57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80"/>
    </row>
    <row r="5" spans="1:14" x14ac:dyDescent="0.3">
      <c r="A5" s="8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82"/>
    </row>
    <row r="6" spans="1:14" ht="15.75" customHeight="1" x14ac:dyDescent="0.3">
      <c r="A6" s="57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80"/>
    </row>
    <row r="7" spans="1:14" ht="114.75" customHeight="1" x14ac:dyDescent="0.3">
      <c r="A7" s="57" t="s">
        <v>3</v>
      </c>
      <c r="B7" s="58" t="s">
        <v>22</v>
      </c>
      <c r="C7" s="58" t="s">
        <v>23</v>
      </c>
      <c r="D7" s="58" t="s">
        <v>4</v>
      </c>
      <c r="E7" s="58"/>
      <c r="F7" s="58" t="s">
        <v>11</v>
      </c>
      <c r="G7" s="58" t="s">
        <v>26</v>
      </c>
      <c r="H7" s="58" t="s">
        <v>5</v>
      </c>
      <c r="I7" s="58" t="s">
        <v>6</v>
      </c>
      <c r="J7" s="58"/>
      <c r="K7" s="58"/>
      <c r="L7" s="58"/>
      <c r="M7" s="58"/>
      <c r="N7" s="80" t="s">
        <v>12</v>
      </c>
    </row>
    <row r="8" spans="1:14" ht="41.25" customHeight="1" x14ac:dyDescent="0.3">
      <c r="A8" s="57"/>
      <c r="B8" s="58"/>
      <c r="C8" s="58"/>
      <c r="D8" s="83" t="s">
        <v>13</v>
      </c>
      <c r="E8" s="83" t="s">
        <v>14</v>
      </c>
      <c r="F8" s="58"/>
      <c r="G8" s="58"/>
      <c r="H8" s="58"/>
      <c r="I8" s="84" t="s">
        <v>7</v>
      </c>
      <c r="J8" s="84"/>
      <c r="K8" s="58" t="s">
        <v>24</v>
      </c>
      <c r="L8" s="58"/>
      <c r="M8" s="85" t="s">
        <v>15</v>
      </c>
      <c r="N8" s="80"/>
    </row>
    <row r="9" spans="1:14" ht="24.6" x14ac:dyDescent="0.3">
      <c r="A9" s="57"/>
      <c r="B9" s="58"/>
      <c r="C9" s="58"/>
      <c r="D9" s="83"/>
      <c r="E9" s="83"/>
      <c r="F9" s="58"/>
      <c r="G9" s="58"/>
      <c r="H9" s="58"/>
      <c r="I9" s="17" t="s">
        <v>16</v>
      </c>
      <c r="J9" s="17" t="s">
        <v>17</v>
      </c>
      <c r="K9" s="26" t="s">
        <v>18</v>
      </c>
      <c r="L9" s="26" t="s">
        <v>19</v>
      </c>
      <c r="M9" s="85"/>
      <c r="N9" s="80"/>
    </row>
    <row r="10" spans="1:14" x14ac:dyDescent="0.3">
      <c r="A10" s="23">
        <v>1</v>
      </c>
      <c r="B10" s="21">
        <v>2</v>
      </c>
      <c r="C10" s="3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7">
        <v>9</v>
      </c>
      <c r="J10" s="27">
        <v>10</v>
      </c>
      <c r="K10" s="21">
        <v>11</v>
      </c>
      <c r="L10" s="21">
        <v>12</v>
      </c>
      <c r="M10" s="38">
        <v>13</v>
      </c>
      <c r="N10" s="24">
        <v>14</v>
      </c>
    </row>
    <row r="11" spans="1:14" ht="64.650000000000006" customHeight="1" x14ac:dyDescent="0.3">
      <c r="A11" s="86" t="s">
        <v>20</v>
      </c>
      <c r="B11" s="87"/>
      <c r="C11" s="87"/>
      <c r="D11" s="87"/>
      <c r="E11" s="87"/>
      <c r="F11" s="87"/>
      <c r="G11" s="88"/>
      <c r="H11" s="22" t="s">
        <v>48</v>
      </c>
      <c r="I11" s="19" t="s">
        <v>39</v>
      </c>
      <c r="J11" s="19" t="s">
        <v>39</v>
      </c>
      <c r="K11" s="30">
        <f>K16+K84+K101</f>
        <v>2413717.62</v>
      </c>
      <c r="L11" s="30">
        <f>L16+L84+L101</f>
        <v>1806629.3199999998</v>
      </c>
      <c r="M11" s="39">
        <f>L11/K11*100</f>
        <v>74.848412466740825</v>
      </c>
      <c r="N11" s="12"/>
    </row>
    <row r="12" spans="1:14" ht="64.650000000000006" customHeight="1" x14ac:dyDescent="0.3">
      <c r="A12" s="89"/>
      <c r="B12" s="90"/>
      <c r="C12" s="90"/>
      <c r="D12" s="90"/>
      <c r="E12" s="90"/>
      <c r="F12" s="90"/>
      <c r="G12" s="91"/>
      <c r="H12" s="22" t="s">
        <v>49</v>
      </c>
      <c r="I12" s="19" t="s">
        <v>39</v>
      </c>
      <c r="J12" s="19" t="s">
        <v>39</v>
      </c>
      <c r="K12" s="30">
        <f>K20+K88+K105</f>
        <v>3040915.51</v>
      </c>
      <c r="L12" s="30">
        <f>L20+L88+L105</f>
        <v>1478073.68</v>
      </c>
      <c r="M12" s="39">
        <f t="shared" ref="M12" si="0">L12/K12*100</f>
        <v>48.606206753833817</v>
      </c>
      <c r="N12" s="12"/>
    </row>
    <row r="13" spans="1:14" ht="64.650000000000006" customHeight="1" x14ac:dyDescent="0.3">
      <c r="A13" s="86" t="s">
        <v>20</v>
      </c>
      <c r="B13" s="87"/>
      <c r="C13" s="87"/>
      <c r="D13" s="87"/>
      <c r="E13" s="87"/>
      <c r="F13" s="87"/>
      <c r="G13" s="88"/>
      <c r="H13" s="22" t="s">
        <v>50</v>
      </c>
      <c r="I13" s="19" t="s">
        <v>39</v>
      </c>
      <c r="J13" s="19" t="s">
        <v>39</v>
      </c>
      <c r="K13" s="30">
        <f>K25+K93+K110</f>
        <v>3083948.77</v>
      </c>
      <c r="L13" s="30">
        <f>L25+L93+L110</f>
        <v>1667689.5</v>
      </c>
      <c r="M13" s="39">
        <f>L13/K13*100</f>
        <v>54.076433312476844</v>
      </c>
      <c r="N13" s="12"/>
    </row>
    <row r="14" spans="1:14" ht="64.650000000000006" customHeight="1" x14ac:dyDescent="0.3">
      <c r="A14" s="89"/>
      <c r="B14" s="90"/>
      <c r="C14" s="90"/>
      <c r="D14" s="90"/>
      <c r="E14" s="90"/>
      <c r="F14" s="90"/>
      <c r="G14" s="91"/>
      <c r="H14" s="22" t="s">
        <v>51</v>
      </c>
      <c r="I14" s="19" t="s">
        <v>39</v>
      </c>
      <c r="J14" s="19" t="s">
        <v>39</v>
      </c>
      <c r="K14" s="30">
        <f>K28+K96+K113</f>
        <v>3466938.64</v>
      </c>
      <c r="L14" s="30">
        <f>L28+L96+L113</f>
        <v>2945609.17</v>
      </c>
      <c r="M14" s="39">
        <f t="shared" ref="M14" si="1">L14/K14*100</f>
        <v>84.962829627697118</v>
      </c>
      <c r="N14" s="12"/>
    </row>
    <row r="15" spans="1:14" ht="51" customHeight="1" x14ac:dyDescent="0.3">
      <c r="A15" s="57" t="s">
        <v>47</v>
      </c>
      <c r="B15" s="58"/>
      <c r="C15" s="58"/>
      <c r="D15" s="58"/>
      <c r="E15" s="58"/>
      <c r="F15" s="58"/>
      <c r="G15" s="58"/>
      <c r="H15" s="21"/>
      <c r="I15" s="34"/>
      <c r="J15" s="34"/>
      <c r="K15" s="35"/>
      <c r="L15" s="35"/>
      <c r="M15" s="40"/>
      <c r="N15" s="25"/>
    </row>
    <row r="16" spans="1:14" ht="24.75" customHeight="1" x14ac:dyDescent="0.3">
      <c r="A16" s="63">
        <v>29</v>
      </c>
      <c r="B16" s="62" t="s">
        <v>25</v>
      </c>
      <c r="C16" s="68" t="s">
        <v>28</v>
      </c>
      <c r="D16" s="71">
        <v>43100</v>
      </c>
      <c r="E16" s="74"/>
      <c r="F16" s="62" t="s">
        <v>27</v>
      </c>
      <c r="G16" s="62" t="s">
        <v>52</v>
      </c>
      <c r="H16" s="21" t="s">
        <v>21</v>
      </c>
      <c r="I16" s="19" t="s">
        <v>31</v>
      </c>
      <c r="J16" s="19" t="s">
        <v>32</v>
      </c>
      <c r="K16" s="30">
        <f>K17+K19</f>
        <v>1380460.57</v>
      </c>
      <c r="L16" s="30">
        <f>L17+L19</f>
        <v>1002173.28</v>
      </c>
      <c r="M16" s="39">
        <f>L16/K16*100</f>
        <v>72.597023180459246</v>
      </c>
      <c r="N16" s="25" t="s">
        <v>38</v>
      </c>
    </row>
    <row r="17" spans="1:14" ht="21.75" customHeight="1" x14ac:dyDescent="0.3">
      <c r="A17" s="64"/>
      <c r="B17" s="60"/>
      <c r="C17" s="69"/>
      <c r="D17" s="72"/>
      <c r="E17" s="75"/>
      <c r="F17" s="60"/>
      <c r="G17" s="60"/>
      <c r="H17" s="22" t="s">
        <v>8</v>
      </c>
      <c r="I17" s="19" t="s">
        <v>31</v>
      </c>
      <c r="J17" s="19" t="s">
        <v>32</v>
      </c>
      <c r="K17" s="30">
        <f>182342+338418.57</f>
        <v>520760.57</v>
      </c>
      <c r="L17" s="30">
        <f>71753.77+70719.51</f>
        <v>142473.28</v>
      </c>
      <c r="M17" s="39">
        <v>100</v>
      </c>
      <c r="N17" s="25"/>
    </row>
    <row r="18" spans="1:14" x14ac:dyDescent="0.3">
      <c r="A18" s="64"/>
      <c r="B18" s="60"/>
      <c r="C18" s="69"/>
      <c r="D18" s="72"/>
      <c r="E18" s="75"/>
      <c r="F18" s="60"/>
      <c r="G18" s="60"/>
      <c r="H18" s="6" t="s">
        <v>9</v>
      </c>
      <c r="I18" s="19" t="s">
        <v>33</v>
      </c>
      <c r="J18" s="19" t="s">
        <v>33</v>
      </c>
      <c r="K18" s="30">
        <v>182342</v>
      </c>
      <c r="L18" s="30">
        <v>71753.77</v>
      </c>
      <c r="M18" s="39">
        <v>0</v>
      </c>
      <c r="N18" s="25"/>
    </row>
    <row r="19" spans="1:14" ht="32.25" customHeight="1" x14ac:dyDescent="0.3">
      <c r="A19" s="64"/>
      <c r="B19" s="60"/>
      <c r="C19" s="69"/>
      <c r="D19" s="72"/>
      <c r="E19" s="75"/>
      <c r="F19" s="60"/>
      <c r="G19" s="61"/>
      <c r="H19" s="22" t="s">
        <v>10</v>
      </c>
      <c r="I19" s="19" t="s">
        <v>39</v>
      </c>
      <c r="J19" s="19" t="s">
        <v>39</v>
      </c>
      <c r="K19" s="30">
        <v>859700</v>
      </c>
      <c r="L19" s="30">
        <v>859700</v>
      </c>
      <c r="M19" s="39">
        <v>100</v>
      </c>
      <c r="N19" s="25"/>
    </row>
    <row r="20" spans="1:14" ht="27.6" x14ac:dyDescent="0.3">
      <c r="A20" s="64"/>
      <c r="B20" s="60"/>
      <c r="C20" s="69"/>
      <c r="D20" s="72"/>
      <c r="E20" s="75"/>
      <c r="F20" s="60"/>
      <c r="G20" s="59" t="s">
        <v>53</v>
      </c>
      <c r="H20" s="21" t="s">
        <v>21</v>
      </c>
      <c r="I20" s="19" t="s">
        <v>31</v>
      </c>
      <c r="J20" s="19" t="s">
        <v>32</v>
      </c>
      <c r="K20" s="30">
        <f>K21+K23</f>
        <v>1394228.0899999999</v>
      </c>
      <c r="L20" s="30">
        <f>L21+L23</f>
        <v>614569.82999999996</v>
      </c>
      <c r="M20" s="39">
        <f>L20/K20*100</f>
        <v>44.079575960917559</v>
      </c>
      <c r="N20" s="25" t="s">
        <v>38</v>
      </c>
    </row>
    <row r="21" spans="1:14" x14ac:dyDescent="0.3">
      <c r="A21" s="64"/>
      <c r="B21" s="60"/>
      <c r="C21" s="69"/>
      <c r="D21" s="72"/>
      <c r="E21" s="75"/>
      <c r="F21" s="60"/>
      <c r="G21" s="59"/>
      <c r="H21" s="22" t="s">
        <v>8</v>
      </c>
      <c r="I21" s="14" t="s">
        <v>31</v>
      </c>
      <c r="J21" s="14" t="s">
        <v>32</v>
      </c>
      <c r="K21" s="30">
        <f>189936.73+158601.36</f>
        <v>348538.08999999997</v>
      </c>
      <c r="L21" s="30">
        <f>87460.57+88792.47</f>
        <v>176253.04</v>
      </c>
      <c r="M21" s="39">
        <f>L21/K21*100</f>
        <v>50.569233336878625</v>
      </c>
      <c r="N21" s="25"/>
    </row>
    <row r="22" spans="1:14" x14ac:dyDescent="0.3">
      <c r="A22" s="64"/>
      <c r="B22" s="60"/>
      <c r="C22" s="69"/>
      <c r="D22" s="72"/>
      <c r="E22" s="75"/>
      <c r="F22" s="60"/>
      <c r="G22" s="59"/>
      <c r="H22" s="6" t="s">
        <v>9</v>
      </c>
      <c r="I22" s="14" t="s">
        <v>33</v>
      </c>
      <c r="J22" s="14" t="s">
        <v>33</v>
      </c>
      <c r="K22" s="30">
        <v>158601.35999999999</v>
      </c>
      <c r="L22" s="30">
        <v>88792.47</v>
      </c>
      <c r="M22" s="39">
        <f>L22/K22*100</f>
        <v>55.984683863997134</v>
      </c>
      <c r="N22" s="25"/>
    </row>
    <row r="23" spans="1:14" x14ac:dyDescent="0.3">
      <c r="A23" s="64"/>
      <c r="B23" s="60"/>
      <c r="C23" s="69"/>
      <c r="D23" s="72"/>
      <c r="E23" s="75"/>
      <c r="F23" s="60"/>
      <c r="G23" s="59"/>
      <c r="H23" s="22" t="s">
        <v>10</v>
      </c>
      <c r="I23" s="14" t="s">
        <v>39</v>
      </c>
      <c r="J23" s="14" t="s">
        <v>39</v>
      </c>
      <c r="K23" s="30">
        <v>1045690</v>
      </c>
      <c r="L23" s="30">
        <v>438316.79</v>
      </c>
      <c r="M23" s="39">
        <f t="shared" ref="M23:M24" si="2">L23/K23*100</f>
        <v>41.916513498264301</v>
      </c>
      <c r="N23" s="25"/>
    </row>
    <row r="24" spans="1:14" ht="27.6" x14ac:dyDescent="0.3">
      <c r="A24" s="64"/>
      <c r="B24" s="60"/>
      <c r="C24" s="69"/>
      <c r="D24" s="72"/>
      <c r="E24" s="75"/>
      <c r="F24" s="60"/>
      <c r="G24" s="59" t="s">
        <v>54</v>
      </c>
      <c r="H24" s="21" t="s">
        <v>21</v>
      </c>
      <c r="I24" s="20"/>
      <c r="J24" s="20"/>
      <c r="K24" s="31">
        <f>K25+K27</f>
        <v>2247976.71</v>
      </c>
      <c r="L24" s="31">
        <f>L25+L27</f>
        <v>843937.90999999992</v>
      </c>
      <c r="M24" s="39">
        <f t="shared" si="2"/>
        <v>37.542110923382296</v>
      </c>
      <c r="N24" s="25" t="s">
        <v>38</v>
      </c>
    </row>
    <row r="25" spans="1:14" ht="45" customHeight="1" x14ac:dyDescent="0.3">
      <c r="A25" s="64"/>
      <c r="B25" s="60"/>
      <c r="C25" s="69"/>
      <c r="D25" s="72"/>
      <c r="E25" s="75"/>
      <c r="F25" s="60"/>
      <c r="G25" s="59"/>
      <c r="H25" s="22" t="s">
        <v>8</v>
      </c>
      <c r="I25" s="19" t="s">
        <v>31</v>
      </c>
      <c r="J25" s="19" t="s">
        <v>32</v>
      </c>
      <c r="K25" s="30">
        <f>90687.97+657288.74</f>
        <v>747976.71</v>
      </c>
      <c r="L25" s="30">
        <f>12648.84+295896.38</f>
        <v>308545.22000000003</v>
      </c>
      <c r="M25" s="39">
        <v>100</v>
      </c>
      <c r="N25" s="25"/>
    </row>
    <row r="26" spans="1:14" x14ac:dyDescent="0.3">
      <c r="A26" s="64"/>
      <c r="B26" s="60"/>
      <c r="C26" s="69"/>
      <c r="D26" s="72"/>
      <c r="E26" s="75"/>
      <c r="F26" s="60"/>
      <c r="G26" s="59"/>
      <c r="H26" s="6" t="s">
        <v>9</v>
      </c>
      <c r="I26" s="19" t="s">
        <v>33</v>
      </c>
      <c r="J26" s="19" t="s">
        <v>33</v>
      </c>
      <c r="K26" s="30">
        <v>90687.97</v>
      </c>
      <c r="L26" s="30">
        <v>12648.84</v>
      </c>
      <c r="M26" s="39">
        <v>0</v>
      </c>
      <c r="N26" s="25"/>
    </row>
    <row r="27" spans="1:14" ht="14.25" customHeight="1" x14ac:dyDescent="0.3">
      <c r="A27" s="64"/>
      <c r="B27" s="60"/>
      <c r="C27" s="69"/>
      <c r="D27" s="72"/>
      <c r="E27" s="75"/>
      <c r="F27" s="60"/>
      <c r="G27" s="59"/>
      <c r="H27" s="22" t="s">
        <v>10</v>
      </c>
      <c r="I27" s="19" t="s">
        <v>39</v>
      </c>
      <c r="J27" s="19" t="s">
        <v>39</v>
      </c>
      <c r="K27" s="30">
        <v>1500000</v>
      </c>
      <c r="L27" s="30">
        <v>535392.68999999994</v>
      </c>
      <c r="M27" s="39">
        <v>100</v>
      </c>
      <c r="N27" s="25"/>
    </row>
    <row r="28" spans="1:14" ht="27.6" x14ac:dyDescent="0.3">
      <c r="A28" s="64"/>
      <c r="B28" s="60"/>
      <c r="C28" s="69"/>
      <c r="D28" s="72"/>
      <c r="E28" s="75"/>
      <c r="F28" s="60"/>
      <c r="G28" s="60" t="s">
        <v>55</v>
      </c>
      <c r="H28" s="21" t="s">
        <v>21</v>
      </c>
      <c r="I28" s="19" t="s">
        <v>31</v>
      </c>
      <c r="J28" s="19" t="s">
        <v>32</v>
      </c>
      <c r="K28" s="30">
        <f>K29+K31</f>
        <v>1721268.33</v>
      </c>
      <c r="L28" s="30">
        <f>L29+L31</f>
        <v>1721268.33</v>
      </c>
      <c r="M28" s="39">
        <f>L28/K28*100</f>
        <v>100</v>
      </c>
      <c r="N28" s="25" t="s">
        <v>38</v>
      </c>
    </row>
    <row r="29" spans="1:14" x14ac:dyDescent="0.3">
      <c r="A29" s="64"/>
      <c r="B29" s="60"/>
      <c r="C29" s="69"/>
      <c r="D29" s="72"/>
      <c r="E29" s="75"/>
      <c r="F29" s="60"/>
      <c r="G29" s="60"/>
      <c r="H29" s="22" t="s">
        <v>8</v>
      </c>
      <c r="I29" s="14" t="s">
        <v>31</v>
      </c>
      <c r="J29" s="14" t="s">
        <v>32</v>
      </c>
      <c r="K29" s="30">
        <f>78039.13+779398.04</f>
        <v>857437.17</v>
      </c>
      <c r="L29" s="30">
        <f>78039.13+779398.04</f>
        <v>857437.17</v>
      </c>
      <c r="M29" s="39">
        <f>L29/K29*100</f>
        <v>100</v>
      </c>
      <c r="N29" s="25"/>
    </row>
    <row r="30" spans="1:14" x14ac:dyDescent="0.3">
      <c r="A30" s="64"/>
      <c r="B30" s="60"/>
      <c r="C30" s="69"/>
      <c r="D30" s="72"/>
      <c r="E30" s="75"/>
      <c r="F30" s="60"/>
      <c r="G30" s="60"/>
      <c r="H30" s="6" t="s">
        <v>9</v>
      </c>
      <c r="I30" s="14" t="s">
        <v>33</v>
      </c>
      <c r="J30" s="14" t="s">
        <v>33</v>
      </c>
      <c r="K30" s="30">
        <v>78039.13</v>
      </c>
      <c r="L30" s="30">
        <v>78040.13</v>
      </c>
      <c r="M30" s="39">
        <v>0</v>
      </c>
      <c r="N30" s="25"/>
    </row>
    <row r="31" spans="1:14" x14ac:dyDescent="0.3">
      <c r="A31" s="64"/>
      <c r="B31" s="61"/>
      <c r="C31" s="69"/>
      <c r="D31" s="72"/>
      <c r="E31" s="75"/>
      <c r="F31" s="60"/>
      <c r="G31" s="60"/>
      <c r="H31" s="22" t="s">
        <v>10</v>
      </c>
      <c r="I31" s="14" t="s">
        <v>39</v>
      </c>
      <c r="J31" s="14" t="s">
        <v>39</v>
      </c>
      <c r="K31" s="51">
        <v>863831.16</v>
      </c>
      <c r="L31" s="51">
        <v>863831.16</v>
      </c>
      <c r="M31" s="39">
        <f t="shared" ref="M31" si="3">L31/K31*100</f>
        <v>100</v>
      </c>
      <c r="N31" s="25"/>
    </row>
    <row r="32" spans="1:14" ht="78" customHeight="1" x14ac:dyDescent="0.3">
      <c r="A32" s="57" t="s">
        <v>46</v>
      </c>
      <c r="B32" s="58"/>
      <c r="C32" s="58"/>
      <c r="D32" s="58"/>
      <c r="E32" s="58"/>
      <c r="F32" s="58"/>
      <c r="G32" s="58"/>
      <c r="H32" s="21" t="s">
        <v>21</v>
      </c>
      <c r="I32" s="19" t="s">
        <v>39</v>
      </c>
      <c r="J32" s="19" t="s">
        <v>39</v>
      </c>
      <c r="K32" s="33">
        <v>0</v>
      </c>
      <c r="L32" s="33">
        <v>0</v>
      </c>
      <c r="M32" s="42">
        <v>0</v>
      </c>
      <c r="N32" s="22" t="s">
        <v>56</v>
      </c>
    </row>
    <row r="33" spans="1:14" ht="45" customHeight="1" x14ac:dyDescent="0.3">
      <c r="A33" s="63">
        <v>30</v>
      </c>
      <c r="B33" s="62" t="s">
        <v>25</v>
      </c>
      <c r="C33" s="68" t="s">
        <v>30</v>
      </c>
      <c r="D33" s="71">
        <v>43465</v>
      </c>
      <c r="E33" s="62"/>
      <c r="F33" s="62" t="s">
        <v>27</v>
      </c>
      <c r="G33" s="59" t="s">
        <v>52</v>
      </c>
      <c r="H33" s="22" t="s">
        <v>8</v>
      </c>
      <c r="I33" s="19" t="s">
        <v>33</v>
      </c>
      <c r="J33" s="19" t="s">
        <v>33</v>
      </c>
      <c r="K33" s="30">
        <v>0</v>
      </c>
      <c r="L33" s="30">
        <v>0</v>
      </c>
      <c r="M33" s="39">
        <v>0</v>
      </c>
      <c r="N33" s="5"/>
    </row>
    <row r="34" spans="1:14" x14ac:dyDescent="0.3">
      <c r="A34" s="64"/>
      <c r="B34" s="60"/>
      <c r="C34" s="69"/>
      <c r="D34" s="72"/>
      <c r="E34" s="60"/>
      <c r="F34" s="60"/>
      <c r="G34" s="59"/>
      <c r="H34" s="6" t="s">
        <v>9</v>
      </c>
      <c r="I34" s="19" t="s">
        <v>33</v>
      </c>
      <c r="J34" s="19" t="s">
        <v>33</v>
      </c>
      <c r="K34" s="30">
        <v>0</v>
      </c>
      <c r="L34" s="30">
        <v>0</v>
      </c>
      <c r="M34" s="39">
        <v>0</v>
      </c>
      <c r="N34" s="5"/>
    </row>
    <row r="35" spans="1:14" ht="47.25" customHeight="1" x14ac:dyDescent="0.3">
      <c r="A35" s="64"/>
      <c r="B35" s="60"/>
      <c r="C35" s="69"/>
      <c r="D35" s="72"/>
      <c r="E35" s="60"/>
      <c r="F35" s="60"/>
      <c r="G35" s="59"/>
      <c r="H35" s="22" t="s">
        <v>10</v>
      </c>
      <c r="I35" s="19" t="s">
        <v>39</v>
      </c>
      <c r="J35" s="19" t="s">
        <v>39</v>
      </c>
      <c r="K35" s="30">
        <v>0</v>
      </c>
      <c r="L35" s="30">
        <v>0</v>
      </c>
      <c r="M35" s="39">
        <v>0</v>
      </c>
      <c r="N35" s="5"/>
    </row>
    <row r="36" spans="1:14" x14ac:dyDescent="0.3">
      <c r="A36" s="64"/>
      <c r="B36" s="60"/>
      <c r="C36" s="69"/>
      <c r="D36" s="72"/>
      <c r="E36" s="60"/>
      <c r="F36" s="60"/>
      <c r="G36" s="60" t="s">
        <v>53</v>
      </c>
      <c r="H36" s="21" t="s">
        <v>21</v>
      </c>
      <c r="I36" s="19" t="s">
        <v>39</v>
      </c>
      <c r="J36" s="19" t="s">
        <v>39</v>
      </c>
      <c r="K36" s="33">
        <v>0</v>
      </c>
      <c r="L36" s="33">
        <v>0</v>
      </c>
      <c r="M36" s="42">
        <v>0</v>
      </c>
      <c r="N36" s="5"/>
    </row>
    <row r="37" spans="1:14" x14ac:dyDescent="0.3">
      <c r="A37" s="64"/>
      <c r="B37" s="60"/>
      <c r="C37" s="69"/>
      <c r="D37" s="72"/>
      <c r="E37" s="60"/>
      <c r="F37" s="60"/>
      <c r="G37" s="60"/>
      <c r="H37" s="22" t="s">
        <v>8</v>
      </c>
      <c r="I37" s="14">
        <v>0</v>
      </c>
      <c r="J37" s="14">
        <v>0</v>
      </c>
      <c r="K37" s="30">
        <v>0</v>
      </c>
      <c r="L37" s="30">
        <v>0</v>
      </c>
      <c r="M37" s="39">
        <v>0</v>
      </c>
      <c r="N37" s="5"/>
    </row>
    <row r="38" spans="1:14" x14ac:dyDescent="0.3">
      <c r="A38" s="64"/>
      <c r="B38" s="60"/>
      <c r="C38" s="69"/>
      <c r="D38" s="72"/>
      <c r="E38" s="60"/>
      <c r="F38" s="60"/>
      <c r="G38" s="60"/>
      <c r="H38" s="6" t="s">
        <v>9</v>
      </c>
      <c r="I38" s="14" t="s">
        <v>33</v>
      </c>
      <c r="J38" s="14" t="s">
        <v>33</v>
      </c>
      <c r="K38" s="30">
        <v>0</v>
      </c>
      <c r="L38" s="30">
        <v>0</v>
      </c>
      <c r="M38" s="39">
        <v>0</v>
      </c>
      <c r="N38" s="5"/>
    </row>
    <row r="39" spans="1:14" x14ac:dyDescent="0.3">
      <c r="A39" s="64"/>
      <c r="B39" s="60"/>
      <c r="C39" s="69"/>
      <c r="D39" s="72"/>
      <c r="E39" s="60"/>
      <c r="F39" s="60"/>
      <c r="G39" s="60"/>
      <c r="H39" s="22" t="s">
        <v>10</v>
      </c>
      <c r="I39" s="14" t="s">
        <v>39</v>
      </c>
      <c r="J39" s="14" t="s">
        <v>39</v>
      </c>
      <c r="K39" s="30">
        <v>0</v>
      </c>
      <c r="L39" s="30">
        <v>0</v>
      </c>
      <c r="M39" s="39">
        <v>0</v>
      </c>
      <c r="N39" s="5"/>
    </row>
    <row r="40" spans="1:14" x14ac:dyDescent="0.3">
      <c r="A40" s="64"/>
      <c r="B40" s="60"/>
      <c r="C40" s="69"/>
      <c r="D40" s="72"/>
      <c r="E40" s="60"/>
      <c r="F40" s="60"/>
      <c r="G40" s="61"/>
      <c r="H40" s="13"/>
      <c r="I40" s="19"/>
      <c r="J40" s="19"/>
      <c r="K40" s="30"/>
      <c r="L40" s="30"/>
      <c r="M40" s="39"/>
      <c r="N40" s="5"/>
    </row>
    <row r="41" spans="1:14" ht="45" customHeight="1" x14ac:dyDescent="0.3">
      <c r="A41" s="64"/>
      <c r="B41" s="60"/>
      <c r="C41" s="69"/>
      <c r="D41" s="72"/>
      <c r="E41" s="60"/>
      <c r="F41" s="60"/>
      <c r="G41" s="59" t="s">
        <v>54</v>
      </c>
      <c r="H41" s="22" t="s">
        <v>8</v>
      </c>
      <c r="I41" s="19" t="s">
        <v>33</v>
      </c>
      <c r="J41" s="19" t="s">
        <v>33</v>
      </c>
      <c r="K41" s="30">
        <v>0</v>
      </c>
      <c r="L41" s="30">
        <v>0</v>
      </c>
      <c r="M41" s="39">
        <v>0</v>
      </c>
      <c r="N41" s="5"/>
    </row>
    <row r="42" spans="1:14" x14ac:dyDescent="0.3">
      <c r="A42" s="64"/>
      <c r="B42" s="60"/>
      <c r="C42" s="69"/>
      <c r="D42" s="72"/>
      <c r="E42" s="60"/>
      <c r="F42" s="60"/>
      <c r="G42" s="59"/>
      <c r="H42" s="6" t="s">
        <v>9</v>
      </c>
      <c r="I42" s="19" t="s">
        <v>33</v>
      </c>
      <c r="J42" s="19" t="s">
        <v>33</v>
      </c>
      <c r="K42" s="30">
        <v>0</v>
      </c>
      <c r="L42" s="30">
        <v>0</v>
      </c>
      <c r="M42" s="39">
        <v>0</v>
      </c>
      <c r="N42" s="5"/>
    </row>
    <row r="43" spans="1:14" ht="47.25" customHeight="1" x14ac:dyDescent="0.3">
      <c r="A43" s="64"/>
      <c r="B43" s="60"/>
      <c r="C43" s="69"/>
      <c r="D43" s="72"/>
      <c r="E43" s="60"/>
      <c r="F43" s="60"/>
      <c r="G43" s="59"/>
      <c r="H43" s="22" t="s">
        <v>10</v>
      </c>
      <c r="I43" s="19" t="s">
        <v>39</v>
      </c>
      <c r="J43" s="19" t="s">
        <v>39</v>
      </c>
      <c r="K43" s="30">
        <v>0</v>
      </c>
      <c r="L43" s="30">
        <v>0</v>
      </c>
      <c r="M43" s="39">
        <v>0</v>
      </c>
      <c r="N43" s="5"/>
    </row>
    <row r="44" spans="1:14" x14ac:dyDescent="0.3">
      <c r="A44" s="64"/>
      <c r="B44" s="60"/>
      <c r="C44" s="69"/>
      <c r="D44" s="72"/>
      <c r="E44" s="60"/>
      <c r="F44" s="60"/>
      <c r="G44" s="60" t="s">
        <v>55</v>
      </c>
      <c r="H44" s="21" t="s">
        <v>21</v>
      </c>
      <c r="I44" s="19" t="s">
        <v>39</v>
      </c>
      <c r="J44" s="19" t="s">
        <v>39</v>
      </c>
      <c r="K44" s="33">
        <v>0</v>
      </c>
      <c r="L44" s="33">
        <v>0</v>
      </c>
      <c r="M44" s="42">
        <v>0</v>
      </c>
      <c r="N44" s="5"/>
    </row>
    <row r="45" spans="1:14" x14ac:dyDescent="0.3">
      <c r="A45" s="64"/>
      <c r="B45" s="60"/>
      <c r="C45" s="69"/>
      <c r="D45" s="72"/>
      <c r="E45" s="60"/>
      <c r="F45" s="60"/>
      <c r="G45" s="60"/>
      <c r="H45" s="22" t="s">
        <v>8</v>
      </c>
      <c r="I45" s="14">
        <v>0</v>
      </c>
      <c r="J45" s="14">
        <v>0</v>
      </c>
      <c r="K45" s="30">
        <v>0</v>
      </c>
      <c r="L45" s="30">
        <v>0</v>
      </c>
      <c r="M45" s="39">
        <v>0</v>
      </c>
      <c r="N45" s="5"/>
    </row>
    <row r="46" spans="1:14" x14ac:dyDescent="0.3">
      <c r="A46" s="64"/>
      <c r="B46" s="60"/>
      <c r="C46" s="69"/>
      <c r="D46" s="72"/>
      <c r="E46" s="60"/>
      <c r="F46" s="60"/>
      <c r="G46" s="60"/>
      <c r="H46" s="6" t="s">
        <v>9</v>
      </c>
      <c r="I46" s="14" t="s">
        <v>33</v>
      </c>
      <c r="J46" s="14" t="s">
        <v>33</v>
      </c>
      <c r="K46" s="30">
        <v>0</v>
      </c>
      <c r="L46" s="30">
        <v>0</v>
      </c>
      <c r="M46" s="39">
        <v>0</v>
      </c>
      <c r="N46" s="5"/>
    </row>
    <row r="47" spans="1:14" x14ac:dyDescent="0.3">
      <c r="A47" s="64"/>
      <c r="B47" s="60"/>
      <c r="C47" s="69"/>
      <c r="D47" s="72"/>
      <c r="E47" s="60"/>
      <c r="F47" s="60"/>
      <c r="G47" s="60"/>
      <c r="H47" s="22" t="s">
        <v>10</v>
      </c>
      <c r="I47" s="14" t="s">
        <v>39</v>
      </c>
      <c r="J47" s="14" t="s">
        <v>39</v>
      </c>
      <c r="K47" s="30">
        <v>0</v>
      </c>
      <c r="L47" s="30">
        <v>0</v>
      </c>
      <c r="M47" s="39">
        <v>0</v>
      </c>
      <c r="N47" s="5"/>
    </row>
    <row r="48" spans="1:14" x14ac:dyDescent="0.3">
      <c r="A48" s="65"/>
      <c r="B48" s="61"/>
      <c r="C48" s="79"/>
      <c r="D48" s="77"/>
      <c r="E48" s="61"/>
      <c r="F48" s="61"/>
      <c r="G48" s="61"/>
      <c r="H48" s="13"/>
      <c r="I48" s="19"/>
      <c r="J48" s="19"/>
      <c r="K48" s="30"/>
      <c r="L48" s="30"/>
      <c r="M48" s="39"/>
      <c r="N48" s="45"/>
    </row>
    <row r="49" spans="1:14" ht="75.75" customHeight="1" x14ac:dyDescent="0.3">
      <c r="A49" s="57" t="s">
        <v>46</v>
      </c>
      <c r="B49" s="58"/>
      <c r="C49" s="58"/>
      <c r="D49" s="58"/>
      <c r="E49" s="58"/>
      <c r="F49" s="58"/>
      <c r="G49" s="58"/>
      <c r="H49" s="21" t="s">
        <v>21</v>
      </c>
      <c r="I49" s="19" t="s">
        <v>39</v>
      </c>
      <c r="J49" s="19" t="s">
        <v>39</v>
      </c>
      <c r="K49" s="30">
        <v>0</v>
      </c>
      <c r="L49" s="30">
        <v>0</v>
      </c>
      <c r="M49" s="39">
        <v>0</v>
      </c>
      <c r="N49" s="25"/>
    </row>
    <row r="50" spans="1:14" ht="45" customHeight="1" x14ac:dyDescent="0.3">
      <c r="A50" s="63">
        <v>31</v>
      </c>
      <c r="B50" s="62" t="s">
        <v>25</v>
      </c>
      <c r="C50" s="68" t="s">
        <v>34</v>
      </c>
      <c r="D50" s="71">
        <v>43465</v>
      </c>
      <c r="E50" s="62"/>
      <c r="F50" s="62" t="s">
        <v>27</v>
      </c>
      <c r="G50" s="59" t="s">
        <v>52</v>
      </c>
      <c r="H50" s="22" t="s">
        <v>8</v>
      </c>
      <c r="I50" s="19" t="s">
        <v>33</v>
      </c>
      <c r="J50" s="19" t="s">
        <v>33</v>
      </c>
      <c r="K50" s="30">
        <v>0</v>
      </c>
      <c r="L50" s="30">
        <v>0</v>
      </c>
      <c r="M50" s="39">
        <v>0</v>
      </c>
      <c r="N50" s="25"/>
    </row>
    <row r="51" spans="1:14" x14ac:dyDescent="0.3">
      <c r="A51" s="64"/>
      <c r="B51" s="60"/>
      <c r="C51" s="69"/>
      <c r="D51" s="72"/>
      <c r="E51" s="60"/>
      <c r="F51" s="60"/>
      <c r="G51" s="59"/>
      <c r="H51" s="6" t="s">
        <v>9</v>
      </c>
      <c r="I51" s="19" t="s">
        <v>33</v>
      </c>
      <c r="J51" s="19" t="s">
        <v>33</v>
      </c>
      <c r="K51" s="30">
        <v>0</v>
      </c>
      <c r="L51" s="30">
        <v>0</v>
      </c>
      <c r="M51" s="39">
        <v>0</v>
      </c>
      <c r="N51" s="25"/>
    </row>
    <row r="52" spans="1:14" ht="29.25" customHeight="1" x14ac:dyDescent="0.3">
      <c r="A52" s="64"/>
      <c r="B52" s="60"/>
      <c r="C52" s="69"/>
      <c r="D52" s="72"/>
      <c r="E52" s="60"/>
      <c r="F52" s="60"/>
      <c r="G52" s="59"/>
      <c r="H52" s="22" t="s">
        <v>10</v>
      </c>
      <c r="I52" s="19" t="s">
        <v>39</v>
      </c>
      <c r="J52" s="19" t="s">
        <v>39</v>
      </c>
      <c r="K52" s="30">
        <v>0</v>
      </c>
      <c r="L52" s="30">
        <v>0</v>
      </c>
      <c r="M52" s="39">
        <v>0</v>
      </c>
      <c r="N52" s="25"/>
    </row>
    <row r="53" spans="1:14" x14ac:dyDescent="0.3">
      <c r="A53" s="64"/>
      <c r="B53" s="60"/>
      <c r="C53" s="69"/>
      <c r="D53" s="72"/>
      <c r="E53" s="60"/>
      <c r="F53" s="60"/>
      <c r="G53" s="60" t="s">
        <v>53</v>
      </c>
      <c r="H53" s="21" t="s">
        <v>21</v>
      </c>
      <c r="I53" s="19" t="s">
        <v>39</v>
      </c>
      <c r="J53" s="19" t="s">
        <v>39</v>
      </c>
      <c r="K53" s="30">
        <v>0</v>
      </c>
      <c r="L53" s="30">
        <v>0</v>
      </c>
      <c r="M53" s="39">
        <v>0</v>
      </c>
      <c r="N53" s="44"/>
    </row>
    <row r="54" spans="1:14" x14ac:dyDescent="0.3">
      <c r="A54" s="64"/>
      <c r="B54" s="60"/>
      <c r="C54" s="69"/>
      <c r="D54" s="72"/>
      <c r="E54" s="60"/>
      <c r="F54" s="60"/>
      <c r="G54" s="60"/>
      <c r="H54" s="22" t="s">
        <v>8</v>
      </c>
      <c r="I54" s="14">
        <v>0</v>
      </c>
      <c r="J54" s="14">
        <v>0</v>
      </c>
      <c r="K54" s="30">
        <v>0</v>
      </c>
      <c r="L54" s="30">
        <v>0</v>
      </c>
      <c r="M54" s="39">
        <v>0</v>
      </c>
      <c r="N54" s="25"/>
    </row>
    <row r="55" spans="1:14" x14ac:dyDescent="0.3">
      <c r="A55" s="64"/>
      <c r="B55" s="60"/>
      <c r="C55" s="69"/>
      <c r="D55" s="72"/>
      <c r="E55" s="60"/>
      <c r="F55" s="60"/>
      <c r="G55" s="60"/>
      <c r="H55" s="6" t="s">
        <v>9</v>
      </c>
      <c r="I55" s="14" t="s">
        <v>33</v>
      </c>
      <c r="J55" s="14" t="s">
        <v>33</v>
      </c>
      <c r="K55" s="30">
        <v>0</v>
      </c>
      <c r="L55" s="30">
        <v>0</v>
      </c>
      <c r="M55" s="39">
        <v>0</v>
      </c>
      <c r="N55" s="25"/>
    </row>
    <row r="56" spans="1:14" x14ac:dyDescent="0.3">
      <c r="A56" s="64"/>
      <c r="B56" s="60"/>
      <c r="C56" s="69"/>
      <c r="D56" s="72"/>
      <c r="E56" s="60"/>
      <c r="F56" s="60"/>
      <c r="G56" s="60"/>
      <c r="H56" s="22" t="s">
        <v>10</v>
      </c>
      <c r="I56" s="14" t="s">
        <v>39</v>
      </c>
      <c r="J56" s="14" t="s">
        <v>39</v>
      </c>
      <c r="K56" s="30">
        <v>0</v>
      </c>
      <c r="L56" s="30">
        <v>0</v>
      </c>
      <c r="M56" s="39">
        <v>0</v>
      </c>
      <c r="N56" s="25"/>
    </row>
    <row r="57" spans="1:14" x14ac:dyDescent="0.3">
      <c r="A57" s="64"/>
      <c r="B57" s="60"/>
      <c r="C57" s="69"/>
      <c r="D57" s="72"/>
      <c r="E57" s="60"/>
      <c r="F57" s="60"/>
      <c r="G57" s="61"/>
      <c r="H57" s="13"/>
      <c r="I57" s="20"/>
      <c r="J57" s="20"/>
      <c r="K57" s="30"/>
      <c r="L57" s="30"/>
      <c r="M57" s="39"/>
      <c r="N57" s="44"/>
    </row>
    <row r="58" spans="1:14" ht="45" customHeight="1" x14ac:dyDescent="0.3">
      <c r="A58" s="64"/>
      <c r="B58" s="60"/>
      <c r="C58" s="69"/>
      <c r="D58" s="72"/>
      <c r="E58" s="60"/>
      <c r="F58" s="60"/>
      <c r="G58" s="59" t="s">
        <v>54</v>
      </c>
      <c r="H58" s="22" t="s">
        <v>8</v>
      </c>
      <c r="I58" s="19" t="s">
        <v>33</v>
      </c>
      <c r="J58" s="19" t="s">
        <v>33</v>
      </c>
      <c r="K58" s="30">
        <v>0</v>
      </c>
      <c r="L58" s="30">
        <v>0</v>
      </c>
      <c r="M58" s="39">
        <v>0</v>
      </c>
      <c r="N58" s="25"/>
    </row>
    <row r="59" spans="1:14" x14ac:dyDescent="0.3">
      <c r="A59" s="64"/>
      <c r="B59" s="60"/>
      <c r="C59" s="69"/>
      <c r="D59" s="72"/>
      <c r="E59" s="60"/>
      <c r="F59" s="60"/>
      <c r="G59" s="59"/>
      <c r="H59" s="6" t="s">
        <v>9</v>
      </c>
      <c r="I59" s="19" t="s">
        <v>33</v>
      </c>
      <c r="J59" s="19" t="s">
        <v>33</v>
      </c>
      <c r="K59" s="30">
        <v>0</v>
      </c>
      <c r="L59" s="30">
        <v>0</v>
      </c>
      <c r="M59" s="39">
        <v>0</v>
      </c>
      <c r="N59" s="25"/>
    </row>
    <row r="60" spans="1:14" ht="35.25" customHeight="1" x14ac:dyDescent="0.3">
      <c r="A60" s="64"/>
      <c r="B60" s="60"/>
      <c r="C60" s="69"/>
      <c r="D60" s="72"/>
      <c r="E60" s="60"/>
      <c r="F60" s="60"/>
      <c r="G60" s="59"/>
      <c r="H60" s="22" t="s">
        <v>10</v>
      </c>
      <c r="I60" s="19" t="s">
        <v>39</v>
      </c>
      <c r="J60" s="19" t="s">
        <v>39</v>
      </c>
      <c r="K60" s="30">
        <v>0</v>
      </c>
      <c r="L60" s="30">
        <v>0</v>
      </c>
      <c r="M60" s="39">
        <v>0</v>
      </c>
      <c r="N60" s="25"/>
    </row>
    <row r="61" spans="1:14" x14ac:dyDescent="0.3">
      <c r="A61" s="64"/>
      <c r="B61" s="60"/>
      <c r="C61" s="69"/>
      <c r="D61" s="72"/>
      <c r="E61" s="60"/>
      <c r="F61" s="60"/>
      <c r="G61" s="60" t="s">
        <v>55</v>
      </c>
      <c r="H61" s="21" t="s">
        <v>21</v>
      </c>
      <c r="I61" s="19" t="s">
        <v>39</v>
      </c>
      <c r="J61" s="19" t="s">
        <v>39</v>
      </c>
      <c r="K61" s="30">
        <v>0</v>
      </c>
      <c r="L61" s="30">
        <v>0</v>
      </c>
      <c r="M61" s="39">
        <v>0</v>
      </c>
      <c r="N61" s="44"/>
    </row>
    <row r="62" spans="1:14" x14ac:dyDescent="0.3">
      <c r="A62" s="64"/>
      <c r="B62" s="60"/>
      <c r="C62" s="69"/>
      <c r="D62" s="72"/>
      <c r="E62" s="60"/>
      <c r="F62" s="60"/>
      <c r="G62" s="60"/>
      <c r="H62" s="22" t="s">
        <v>8</v>
      </c>
      <c r="I62" s="14">
        <v>0</v>
      </c>
      <c r="J62" s="14">
        <v>0</v>
      </c>
      <c r="K62" s="30">
        <v>0</v>
      </c>
      <c r="L62" s="30">
        <v>0</v>
      </c>
      <c r="M62" s="39">
        <v>0</v>
      </c>
      <c r="N62" s="25"/>
    </row>
    <row r="63" spans="1:14" x14ac:dyDescent="0.3">
      <c r="A63" s="64"/>
      <c r="B63" s="60"/>
      <c r="C63" s="69"/>
      <c r="D63" s="72"/>
      <c r="E63" s="60"/>
      <c r="F63" s="60"/>
      <c r="G63" s="60"/>
      <c r="H63" s="6" t="s">
        <v>9</v>
      </c>
      <c r="I63" s="14" t="s">
        <v>33</v>
      </c>
      <c r="J63" s="14" t="s">
        <v>33</v>
      </c>
      <c r="K63" s="30">
        <v>0</v>
      </c>
      <c r="L63" s="30">
        <v>0</v>
      </c>
      <c r="M63" s="39">
        <v>0</v>
      </c>
      <c r="N63" s="25"/>
    </row>
    <row r="64" spans="1:14" x14ac:dyDescent="0.3">
      <c r="A64" s="64"/>
      <c r="B64" s="60"/>
      <c r="C64" s="69"/>
      <c r="D64" s="72"/>
      <c r="E64" s="60"/>
      <c r="F64" s="60"/>
      <c r="G64" s="60"/>
      <c r="H64" s="22" t="s">
        <v>10</v>
      </c>
      <c r="I64" s="14" t="s">
        <v>39</v>
      </c>
      <c r="J64" s="14" t="s">
        <v>39</v>
      </c>
      <c r="K64" s="30">
        <v>0</v>
      </c>
      <c r="L64" s="30">
        <v>0</v>
      </c>
      <c r="M64" s="39">
        <v>0</v>
      </c>
      <c r="N64" s="25"/>
    </row>
    <row r="65" spans="1:14" x14ac:dyDescent="0.3">
      <c r="A65" s="65"/>
      <c r="B65" s="61"/>
      <c r="C65" s="79"/>
      <c r="D65" s="77"/>
      <c r="E65" s="61"/>
      <c r="F65" s="61"/>
      <c r="G65" s="61"/>
      <c r="H65" s="13"/>
      <c r="I65" s="20"/>
      <c r="J65" s="20"/>
      <c r="K65" s="30"/>
      <c r="L65" s="30"/>
      <c r="M65" s="39"/>
      <c r="N65" s="44"/>
    </row>
    <row r="66" spans="1:14" ht="75.75" customHeight="1" x14ac:dyDescent="0.3">
      <c r="A66" s="57" t="s">
        <v>43</v>
      </c>
      <c r="B66" s="58"/>
      <c r="C66" s="58"/>
      <c r="D66" s="58"/>
      <c r="E66" s="58"/>
      <c r="F66" s="58"/>
      <c r="G66" s="58"/>
      <c r="H66" s="21" t="s">
        <v>21</v>
      </c>
      <c r="I66" s="19" t="s">
        <v>39</v>
      </c>
      <c r="J66" s="19" t="s">
        <v>39</v>
      </c>
      <c r="K66" s="30">
        <v>0</v>
      </c>
      <c r="L66" s="30">
        <v>0</v>
      </c>
      <c r="M66" s="39">
        <v>0</v>
      </c>
      <c r="N66" s="25"/>
    </row>
    <row r="67" spans="1:14" ht="45" customHeight="1" x14ac:dyDescent="0.3">
      <c r="A67" s="63">
        <v>32</v>
      </c>
      <c r="B67" s="62" t="s">
        <v>25</v>
      </c>
      <c r="C67" s="68" t="s">
        <v>35</v>
      </c>
      <c r="D67" s="71">
        <v>43465</v>
      </c>
      <c r="E67" s="62"/>
      <c r="F67" s="62" t="s">
        <v>27</v>
      </c>
      <c r="G67" s="59" t="s">
        <v>52</v>
      </c>
      <c r="H67" s="22" t="s">
        <v>8</v>
      </c>
      <c r="I67" s="19" t="s">
        <v>33</v>
      </c>
      <c r="J67" s="19" t="s">
        <v>33</v>
      </c>
      <c r="K67" s="30">
        <v>0</v>
      </c>
      <c r="L67" s="30">
        <v>0</v>
      </c>
      <c r="M67" s="39">
        <v>0</v>
      </c>
      <c r="N67" s="25"/>
    </row>
    <row r="68" spans="1:14" x14ac:dyDescent="0.3">
      <c r="A68" s="64"/>
      <c r="B68" s="60"/>
      <c r="C68" s="69"/>
      <c r="D68" s="72"/>
      <c r="E68" s="60"/>
      <c r="F68" s="60"/>
      <c r="G68" s="59"/>
      <c r="H68" s="6" t="s">
        <v>9</v>
      </c>
      <c r="I68" s="19" t="s">
        <v>33</v>
      </c>
      <c r="J68" s="19" t="s">
        <v>33</v>
      </c>
      <c r="K68" s="30">
        <v>0</v>
      </c>
      <c r="L68" s="30">
        <v>0</v>
      </c>
      <c r="M68" s="39">
        <v>0</v>
      </c>
      <c r="N68" s="25"/>
    </row>
    <row r="69" spans="1:14" ht="45.75" customHeight="1" x14ac:dyDescent="0.3">
      <c r="A69" s="64"/>
      <c r="B69" s="60"/>
      <c r="C69" s="69"/>
      <c r="D69" s="72"/>
      <c r="E69" s="60"/>
      <c r="F69" s="60"/>
      <c r="G69" s="59"/>
      <c r="H69" s="22" t="s">
        <v>10</v>
      </c>
      <c r="I69" s="19" t="s">
        <v>39</v>
      </c>
      <c r="J69" s="19" t="s">
        <v>39</v>
      </c>
      <c r="K69" s="30">
        <v>0</v>
      </c>
      <c r="L69" s="30">
        <v>0</v>
      </c>
      <c r="M69" s="39">
        <v>0</v>
      </c>
      <c r="N69" s="25"/>
    </row>
    <row r="70" spans="1:14" x14ac:dyDescent="0.3">
      <c r="A70" s="64"/>
      <c r="B70" s="60"/>
      <c r="C70" s="69"/>
      <c r="D70" s="72"/>
      <c r="E70" s="60"/>
      <c r="F70" s="60"/>
      <c r="G70" s="60" t="s">
        <v>53</v>
      </c>
      <c r="H70" s="21" t="s">
        <v>21</v>
      </c>
      <c r="I70" s="19" t="s">
        <v>39</v>
      </c>
      <c r="J70" s="19" t="s">
        <v>39</v>
      </c>
      <c r="K70" s="30">
        <v>0</v>
      </c>
      <c r="L70" s="30">
        <v>0</v>
      </c>
      <c r="M70" s="39">
        <v>0</v>
      </c>
      <c r="N70" s="44"/>
    </row>
    <row r="71" spans="1:14" x14ac:dyDescent="0.3">
      <c r="A71" s="64"/>
      <c r="B71" s="60"/>
      <c r="C71" s="69"/>
      <c r="D71" s="72"/>
      <c r="E71" s="60"/>
      <c r="F71" s="60"/>
      <c r="G71" s="60"/>
      <c r="H71" s="22" t="s">
        <v>8</v>
      </c>
      <c r="I71" s="19" t="s">
        <v>33</v>
      </c>
      <c r="J71" s="19" t="s">
        <v>33</v>
      </c>
      <c r="K71" s="30">
        <v>0</v>
      </c>
      <c r="L71" s="30">
        <v>0</v>
      </c>
      <c r="M71" s="39">
        <v>0</v>
      </c>
      <c r="N71" s="25"/>
    </row>
    <row r="72" spans="1:14" x14ac:dyDescent="0.3">
      <c r="A72" s="64"/>
      <c r="B72" s="60"/>
      <c r="C72" s="69"/>
      <c r="D72" s="72"/>
      <c r="E72" s="60"/>
      <c r="F72" s="60"/>
      <c r="G72" s="60"/>
      <c r="H72" s="6" t="s">
        <v>9</v>
      </c>
      <c r="I72" s="14" t="s">
        <v>33</v>
      </c>
      <c r="J72" s="14" t="s">
        <v>33</v>
      </c>
      <c r="K72" s="30">
        <v>0</v>
      </c>
      <c r="L72" s="30">
        <v>0</v>
      </c>
      <c r="M72" s="39">
        <v>0</v>
      </c>
      <c r="N72" s="25"/>
    </row>
    <row r="73" spans="1:14" x14ac:dyDescent="0.3">
      <c r="A73" s="64"/>
      <c r="B73" s="60"/>
      <c r="C73" s="69"/>
      <c r="D73" s="72"/>
      <c r="E73" s="60"/>
      <c r="F73" s="60"/>
      <c r="G73" s="60"/>
      <c r="H73" s="22" t="s">
        <v>10</v>
      </c>
      <c r="I73" s="14" t="s">
        <v>29</v>
      </c>
      <c r="J73" s="14" t="s">
        <v>29</v>
      </c>
      <c r="K73" s="30">
        <v>0</v>
      </c>
      <c r="L73" s="30">
        <v>0</v>
      </c>
      <c r="M73" s="39">
        <v>0</v>
      </c>
      <c r="N73" s="25"/>
    </row>
    <row r="74" spans="1:14" x14ac:dyDescent="0.3">
      <c r="A74" s="64"/>
      <c r="B74" s="60"/>
      <c r="C74" s="69"/>
      <c r="D74" s="72"/>
      <c r="E74" s="60"/>
      <c r="F74" s="60"/>
      <c r="G74" s="61"/>
      <c r="H74" s="13"/>
      <c r="I74" s="20"/>
      <c r="J74" s="20"/>
      <c r="K74" s="32"/>
      <c r="L74" s="32"/>
      <c r="M74" s="41"/>
      <c r="N74" s="44"/>
    </row>
    <row r="75" spans="1:14" ht="45" customHeight="1" x14ac:dyDescent="0.3">
      <c r="A75" s="64"/>
      <c r="B75" s="60"/>
      <c r="C75" s="69"/>
      <c r="D75" s="72"/>
      <c r="E75" s="60"/>
      <c r="F75" s="60"/>
      <c r="G75" s="59" t="s">
        <v>54</v>
      </c>
      <c r="H75" s="22" t="s">
        <v>8</v>
      </c>
      <c r="I75" s="19" t="s">
        <v>33</v>
      </c>
      <c r="J75" s="19" t="s">
        <v>33</v>
      </c>
      <c r="K75" s="30">
        <v>0</v>
      </c>
      <c r="L75" s="30">
        <v>0</v>
      </c>
      <c r="M75" s="39">
        <v>0</v>
      </c>
      <c r="N75" s="25"/>
    </row>
    <row r="76" spans="1:14" x14ac:dyDescent="0.3">
      <c r="A76" s="64"/>
      <c r="B76" s="60"/>
      <c r="C76" s="69"/>
      <c r="D76" s="72"/>
      <c r="E76" s="60"/>
      <c r="F76" s="60"/>
      <c r="G76" s="59"/>
      <c r="H76" s="6" t="s">
        <v>9</v>
      </c>
      <c r="I76" s="19" t="s">
        <v>33</v>
      </c>
      <c r="J76" s="19" t="s">
        <v>33</v>
      </c>
      <c r="K76" s="30">
        <v>0</v>
      </c>
      <c r="L76" s="30">
        <v>0</v>
      </c>
      <c r="M76" s="39">
        <v>0</v>
      </c>
      <c r="N76" s="25"/>
    </row>
    <row r="77" spans="1:14" ht="45.75" customHeight="1" x14ac:dyDescent="0.3">
      <c r="A77" s="64"/>
      <c r="B77" s="60"/>
      <c r="C77" s="69"/>
      <c r="D77" s="72"/>
      <c r="E77" s="60"/>
      <c r="F77" s="60"/>
      <c r="G77" s="59"/>
      <c r="H77" s="22" t="s">
        <v>10</v>
      </c>
      <c r="I77" s="19" t="s">
        <v>39</v>
      </c>
      <c r="J77" s="19" t="s">
        <v>39</v>
      </c>
      <c r="K77" s="30">
        <v>0</v>
      </c>
      <c r="L77" s="30">
        <v>0</v>
      </c>
      <c r="M77" s="39">
        <v>0</v>
      </c>
      <c r="N77" s="25"/>
    </row>
    <row r="78" spans="1:14" x14ac:dyDescent="0.3">
      <c r="A78" s="64"/>
      <c r="B78" s="60"/>
      <c r="C78" s="69"/>
      <c r="D78" s="72"/>
      <c r="E78" s="60"/>
      <c r="F78" s="60"/>
      <c r="G78" s="60" t="s">
        <v>55</v>
      </c>
      <c r="H78" s="21" t="s">
        <v>21</v>
      </c>
      <c r="I78" s="19" t="s">
        <v>39</v>
      </c>
      <c r="J78" s="19" t="s">
        <v>39</v>
      </c>
      <c r="K78" s="30">
        <v>0</v>
      </c>
      <c r="L78" s="30">
        <v>0</v>
      </c>
      <c r="M78" s="39">
        <v>0</v>
      </c>
      <c r="N78" s="44"/>
    </row>
    <row r="79" spans="1:14" x14ac:dyDescent="0.3">
      <c r="A79" s="64"/>
      <c r="B79" s="60"/>
      <c r="C79" s="69"/>
      <c r="D79" s="72"/>
      <c r="E79" s="60"/>
      <c r="F79" s="60"/>
      <c r="G79" s="60"/>
      <c r="H79" s="22" t="s">
        <v>8</v>
      </c>
      <c r="I79" s="19" t="s">
        <v>33</v>
      </c>
      <c r="J79" s="19" t="s">
        <v>33</v>
      </c>
      <c r="K79" s="30">
        <v>0</v>
      </c>
      <c r="L79" s="30">
        <v>0</v>
      </c>
      <c r="M79" s="39">
        <v>0</v>
      </c>
      <c r="N79" s="25"/>
    </row>
    <row r="80" spans="1:14" x14ac:dyDescent="0.3">
      <c r="A80" s="64"/>
      <c r="B80" s="60"/>
      <c r="C80" s="69"/>
      <c r="D80" s="72"/>
      <c r="E80" s="60"/>
      <c r="F80" s="60"/>
      <c r="G80" s="60"/>
      <c r="H80" s="6" t="s">
        <v>9</v>
      </c>
      <c r="I80" s="14" t="s">
        <v>33</v>
      </c>
      <c r="J80" s="14" t="s">
        <v>33</v>
      </c>
      <c r="K80" s="30">
        <v>0</v>
      </c>
      <c r="L80" s="30">
        <v>0</v>
      </c>
      <c r="M80" s="39">
        <v>0</v>
      </c>
      <c r="N80" s="25"/>
    </row>
    <row r="81" spans="1:14" x14ac:dyDescent="0.3">
      <c r="A81" s="64"/>
      <c r="B81" s="60"/>
      <c r="C81" s="69"/>
      <c r="D81" s="72"/>
      <c r="E81" s="60"/>
      <c r="F81" s="60"/>
      <c r="G81" s="60"/>
      <c r="H81" s="22" t="s">
        <v>10</v>
      </c>
      <c r="I81" s="14" t="s">
        <v>29</v>
      </c>
      <c r="J81" s="14" t="s">
        <v>29</v>
      </c>
      <c r="K81" s="30">
        <v>0</v>
      </c>
      <c r="L81" s="30">
        <v>0</v>
      </c>
      <c r="M81" s="39">
        <v>0</v>
      </c>
      <c r="N81" s="25"/>
    </row>
    <row r="82" spans="1:14" x14ac:dyDescent="0.3">
      <c r="A82" s="65"/>
      <c r="B82" s="61"/>
      <c r="C82" s="79"/>
      <c r="D82" s="77"/>
      <c r="E82" s="61"/>
      <c r="F82" s="61"/>
      <c r="G82" s="61"/>
      <c r="H82" s="13"/>
      <c r="I82" s="20"/>
      <c r="J82" s="20"/>
      <c r="K82" s="32"/>
      <c r="L82" s="32"/>
      <c r="M82" s="41"/>
      <c r="N82" s="44"/>
    </row>
    <row r="83" spans="1:14" ht="75.75" customHeight="1" x14ac:dyDescent="0.3">
      <c r="A83" s="57" t="s">
        <v>44</v>
      </c>
      <c r="B83" s="58"/>
      <c r="C83" s="58"/>
      <c r="D83" s="58"/>
      <c r="E83" s="58"/>
      <c r="F83" s="58"/>
      <c r="G83" s="58"/>
      <c r="H83" s="43"/>
      <c r="I83" s="34"/>
      <c r="J83" s="34"/>
      <c r="K83" s="35"/>
      <c r="L83" s="35"/>
      <c r="M83" s="40"/>
      <c r="N83" s="25"/>
    </row>
    <row r="84" spans="1:14" ht="34.65" customHeight="1" x14ac:dyDescent="0.3">
      <c r="A84" s="63">
        <v>33</v>
      </c>
      <c r="B84" s="62" t="s">
        <v>25</v>
      </c>
      <c r="C84" s="68" t="s">
        <v>36</v>
      </c>
      <c r="D84" s="71">
        <v>43465</v>
      </c>
      <c r="E84" s="74"/>
      <c r="F84" s="62" t="s">
        <v>27</v>
      </c>
      <c r="G84" s="59" t="s">
        <v>52</v>
      </c>
      <c r="H84" s="21" t="s">
        <v>21</v>
      </c>
      <c r="I84" s="19" t="s">
        <v>39</v>
      </c>
      <c r="J84" s="19" t="s">
        <v>39</v>
      </c>
      <c r="K84" s="30">
        <f>K85+K87</f>
        <v>797228.85000000009</v>
      </c>
      <c r="L84" s="30">
        <f>L85+L87</f>
        <v>579046.42999999993</v>
      </c>
      <c r="M84" s="39">
        <f>L84/K84*100</f>
        <v>72.632397836581035</v>
      </c>
      <c r="N84" s="25" t="s">
        <v>38</v>
      </c>
    </row>
    <row r="85" spans="1:14" ht="45" customHeight="1" x14ac:dyDescent="0.3">
      <c r="A85" s="64"/>
      <c r="B85" s="60"/>
      <c r="C85" s="69"/>
      <c r="D85" s="72"/>
      <c r="E85" s="75"/>
      <c r="F85" s="60"/>
      <c r="G85" s="59"/>
      <c r="H85" s="22" t="s">
        <v>8</v>
      </c>
      <c r="I85" s="19" t="s">
        <v>41</v>
      </c>
      <c r="J85" s="19" t="s">
        <v>40</v>
      </c>
      <c r="K85" s="30">
        <f>171500+69234.3</f>
        <v>240734.3</v>
      </c>
      <c r="L85" s="30">
        <f>152792.13+42746.64</f>
        <v>195538.77000000002</v>
      </c>
      <c r="M85" s="39">
        <f t="shared" ref="M85:M92" si="4">L85/K85*100</f>
        <v>81.225969876332556</v>
      </c>
      <c r="N85" s="25"/>
    </row>
    <row r="86" spans="1:14" x14ac:dyDescent="0.3">
      <c r="A86" s="64"/>
      <c r="B86" s="60"/>
      <c r="C86" s="69"/>
      <c r="D86" s="72"/>
      <c r="E86" s="75"/>
      <c r="F86" s="60"/>
      <c r="G86" s="59"/>
      <c r="H86" s="6" t="s">
        <v>9</v>
      </c>
      <c r="I86" s="19" t="s">
        <v>41</v>
      </c>
      <c r="J86" s="19" t="s">
        <v>40</v>
      </c>
      <c r="K86" s="30">
        <v>69234.3</v>
      </c>
      <c r="L86" s="30">
        <v>42746.64</v>
      </c>
      <c r="M86" s="39">
        <f t="shared" si="4"/>
        <v>61.741997824777592</v>
      </c>
      <c r="N86" s="25"/>
    </row>
    <row r="87" spans="1:14" ht="34.65" customHeight="1" x14ac:dyDescent="0.3">
      <c r="A87" s="64"/>
      <c r="B87" s="60"/>
      <c r="C87" s="69"/>
      <c r="D87" s="72"/>
      <c r="E87" s="75"/>
      <c r="F87" s="60"/>
      <c r="G87" s="59"/>
      <c r="H87" s="22" t="s">
        <v>10</v>
      </c>
      <c r="I87" s="19" t="s">
        <v>39</v>
      </c>
      <c r="J87" s="19" t="s">
        <v>39</v>
      </c>
      <c r="K87" s="30">
        <v>556494.55000000005</v>
      </c>
      <c r="L87" s="30">
        <v>383507.66</v>
      </c>
      <c r="M87" s="39">
        <f t="shared" si="4"/>
        <v>68.914899525970185</v>
      </c>
      <c r="N87" s="25"/>
    </row>
    <row r="88" spans="1:14" ht="27.6" x14ac:dyDescent="0.3">
      <c r="A88" s="64"/>
      <c r="B88" s="60"/>
      <c r="C88" s="69"/>
      <c r="D88" s="72"/>
      <c r="E88" s="75"/>
      <c r="F88" s="60"/>
      <c r="G88" s="59" t="s">
        <v>53</v>
      </c>
      <c r="H88" s="21" t="s">
        <v>21</v>
      </c>
      <c r="I88" s="19" t="s">
        <v>39</v>
      </c>
      <c r="J88" s="19" t="s">
        <v>39</v>
      </c>
      <c r="K88" s="30">
        <f>K89+K91</f>
        <v>654729.68999999994</v>
      </c>
      <c r="L88" s="30">
        <f>L89+L91</f>
        <v>554292.43999999994</v>
      </c>
      <c r="M88" s="39">
        <f t="shared" si="4"/>
        <v>84.659737975224559</v>
      </c>
      <c r="N88" s="25" t="s">
        <v>38</v>
      </c>
    </row>
    <row r="89" spans="1:14" x14ac:dyDescent="0.3">
      <c r="A89" s="64"/>
      <c r="B89" s="60"/>
      <c r="C89" s="69"/>
      <c r="D89" s="72"/>
      <c r="E89" s="75"/>
      <c r="F89" s="60"/>
      <c r="G89" s="59"/>
      <c r="H89" s="22" t="s">
        <v>8</v>
      </c>
      <c r="I89" s="19">
        <v>10</v>
      </c>
      <c r="J89" s="19" t="s">
        <v>40</v>
      </c>
      <c r="K89" s="30">
        <v>292071.83</v>
      </c>
      <c r="L89" s="30">
        <v>285440.82</v>
      </c>
      <c r="M89" s="39">
        <f t="shared" si="4"/>
        <v>97.729664651329088</v>
      </c>
      <c r="N89" s="25"/>
    </row>
    <row r="90" spans="1:14" x14ac:dyDescent="0.3">
      <c r="A90" s="64"/>
      <c r="B90" s="60"/>
      <c r="C90" s="69"/>
      <c r="D90" s="72"/>
      <c r="E90" s="75"/>
      <c r="F90" s="60"/>
      <c r="G90" s="59"/>
      <c r="H90" s="6" t="s">
        <v>9</v>
      </c>
      <c r="I90" s="19" t="s">
        <v>41</v>
      </c>
      <c r="J90" s="19" t="s">
        <v>40</v>
      </c>
      <c r="K90" s="30">
        <v>59167.83</v>
      </c>
      <c r="L90" s="30">
        <v>57873.36</v>
      </c>
      <c r="M90" s="39">
        <f t="shared" si="4"/>
        <v>97.812206396617881</v>
      </c>
      <c r="N90" s="25"/>
    </row>
    <row r="91" spans="1:14" x14ac:dyDescent="0.3">
      <c r="A91" s="64"/>
      <c r="B91" s="60"/>
      <c r="C91" s="69"/>
      <c r="D91" s="72"/>
      <c r="E91" s="75"/>
      <c r="F91" s="60"/>
      <c r="G91" s="59"/>
      <c r="H91" s="22" t="s">
        <v>10</v>
      </c>
      <c r="I91" s="14" t="s">
        <v>39</v>
      </c>
      <c r="J91" s="14" t="s">
        <v>39</v>
      </c>
      <c r="K91" s="30">
        <v>362657.86</v>
      </c>
      <c r="L91" s="30">
        <v>268851.62</v>
      </c>
      <c r="M91" s="39">
        <f t="shared" si="4"/>
        <v>74.133680709415756</v>
      </c>
      <c r="N91" s="25"/>
    </row>
    <row r="92" spans="1:14" ht="27.6" x14ac:dyDescent="0.3">
      <c r="A92" s="64"/>
      <c r="B92" s="60"/>
      <c r="C92" s="69"/>
      <c r="D92" s="72"/>
      <c r="E92" s="75"/>
      <c r="F92" s="60"/>
      <c r="G92" s="59" t="s">
        <v>54</v>
      </c>
      <c r="H92" s="21" t="s">
        <v>21</v>
      </c>
      <c r="I92" s="20"/>
      <c r="J92" s="20"/>
      <c r="K92" s="31">
        <f>K93+K95</f>
        <v>771172.91999999993</v>
      </c>
      <c r="L92" s="31">
        <f>L93+L95</f>
        <v>352730.03</v>
      </c>
      <c r="M92" s="39">
        <f t="shared" si="4"/>
        <v>45.739421192331292</v>
      </c>
      <c r="N92" s="25" t="s">
        <v>38</v>
      </c>
    </row>
    <row r="93" spans="1:14" ht="45" customHeight="1" x14ac:dyDescent="0.3">
      <c r="A93" s="64"/>
      <c r="B93" s="60"/>
      <c r="C93" s="69"/>
      <c r="D93" s="72"/>
      <c r="E93" s="75"/>
      <c r="F93" s="60"/>
      <c r="G93" s="59"/>
      <c r="H93" s="22" t="s">
        <v>8</v>
      </c>
      <c r="I93" s="19" t="s">
        <v>41</v>
      </c>
      <c r="J93" s="19" t="s">
        <v>40</v>
      </c>
      <c r="K93" s="30">
        <f>323297.37+76434.25</f>
        <v>399731.62</v>
      </c>
      <c r="L93" s="30">
        <f>150801.71+36250.72</f>
        <v>187052.43</v>
      </c>
      <c r="M93" s="39">
        <f t="shared" ref="M93:M114" si="5">L93/K93*100</f>
        <v>46.794504272641731</v>
      </c>
      <c r="N93" s="25"/>
    </row>
    <row r="94" spans="1:14" x14ac:dyDescent="0.3">
      <c r="A94" s="64"/>
      <c r="B94" s="60"/>
      <c r="C94" s="69"/>
      <c r="D94" s="72"/>
      <c r="E94" s="75"/>
      <c r="F94" s="60"/>
      <c r="G94" s="59"/>
      <c r="H94" s="6" t="s">
        <v>9</v>
      </c>
      <c r="I94" s="19" t="s">
        <v>41</v>
      </c>
      <c r="J94" s="19" t="s">
        <v>40</v>
      </c>
      <c r="K94" s="30">
        <v>76434.25</v>
      </c>
      <c r="L94" s="30">
        <v>36250.720000000001</v>
      </c>
      <c r="M94" s="39">
        <f t="shared" si="5"/>
        <v>47.427324792223388</v>
      </c>
      <c r="N94" s="25"/>
    </row>
    <row r="95" spans="1:14" ht="12.75" customHeight="1" x14ac:dyDescent="0.3">
      <c r="A95" s="64"/>
      <c r="B95" s="60"/>
      <c r="C95" s="69"/>
      <c r="D95" s="72"/>
      <c r="E95" s="75"/>
      <c r="F95" s="60"/>
      <c r="G95" s="59"/>
      <c r="H95" s="22" t="s">
        <v>10</v>
      </c>
      <c r="I95" s="19" t="s">
        <v>39</v>
      </c>
      <c r="J95" s="19" t="s">
        <v>39</v>
      </c>
      <c r="K95" s="30">
        <v>371441.3</v>
      </c>
      <c r="L95" s="30">
        <v>165677.6</v>
      </c>
      <c r="M95" s="39">
        <f t="shared" si="5"/>
        <v>44.603979148253039</v>
      </c>
      <c r="N95" s="25"/>
    </row>
    <row r="96" spans="1:14" ht="27.6" x14ac:dyDescent="0.3">
      <c r="A96" s="64"/>
      <c r="B96" s="60"/>
      <c r="C96" s="69"/>
      <c r="D96" s="72"/>
      <c r="E96" s="75"/>
      <c r="F96" s="60"/>
      <c r="G96" s="60" t="s">
        <v>55</v>
      </c>
      <c r="H96" s="21" t="s">
        <v>21</v>
      </c>
      <c r="I96" s="19" t="s">
        <v>39</v>
      </c>
      <c r="J96" s="19" t="s">
        <v>39</v>
      </c>
      <c r="K96" s="30">
        <f>K97+K99</f>
        <v>495918.14</v>
      </c>
      <c r="L96" s="30">
        <f>L97+L99</f>
        <v>307959.61</v>
      </c>
      <c r="M96" s="39">
        <f t="shared" si="5"/>
        <v>62.098879867552327</v>
      </c>
      <c r="N96" s="25" t="s">
        <v>38</v>
      </c>
    </row>
    <row r="97" spans="1:14" x14ac:dyDescent="0.3">
      <c r="A97" s="64"/>
      <c r="B97" s="60"/>
      <c r="C97" s="69"/>
      <c r="D97" s="72"/>
      <c r="E97" s="75"/>
      <c r="F97" s="60"/>
      <c r="G97" s="60"/>
      <c r="H97" s="22" t="s">
        <v>8</v>
      </c>
      <c r="I97" s="19">
        <v>10</v>
      </c>
      <c r="J97" s="19" t="s">
        <v>40</v>
      </c>
      <c r="K97" s="30">
        <f>80929.08+141586.16</f>
        <v>222515.24</v>
      </c>
      <c r="L97" s="30">
        <f>34012.81+141586.16</f>
        <v>175598.97</v>
      </c>
      <c r="M97" s="39">
        <f t="shared" si="5"/>
        <v>78.915480126215172</v>
      </c>
      <c r="N97" s="25"/>
    </row>
    <row r="98" spans="1:14" x14ac:dyDescent="0.3">
      <c r="A98" s="64"/>
      <c r="B98" s="60"/>
      <c r="C98" s="69"/>
      <c r="D98" s="72"/>
      <c r="E98" s="75"/>
      <c r="F98" s="60"/>
      <c r="G98" s="60"/>
      <c r="H98" s="6" t="s">
        <v>9</v>
      </c>
      <c r="I98" s="19" t="s">
        <v>41</v>
      </c>
      <c r="J98" s="19" t="s">
        <v>40</v>
      </c>
      <c r="K98" s="30">
        <v>80929.08</v>
      </c>
      <c r="L98" s="30">
        <v>34012.81</v>
      </c>
      <c r="M98" s="39">
        <f t="shared" si="5"/>
        <v>42.027921236717383</v>
      </c>
      <c r="N98" s="25"/>
    </row>
    <row r="99" spans="1:14" x14ac:dyDescent="0.3">
      <c r="A99" s="65"/>
      <c r="B99" s="61"/>
      <c r="C99" s="79"/>
      <c r="D99" s="77"/>
      <c r="E99" s="78"/>
      <c r="F99" s="61"/>
      <c r="G99" s="60"/>
      <c r="H99" s="22" t="s">
        <v>10</v>
      </c>
      <c r="I99" s="14" t="s">
        <v>39</v>
      </c>
      <c r="J99" s="14" t="s">
        <v>39</v>
      </c>
      <c r="K99" s="30">
        <v>273402.90000000002</v>
      </c>
      <c r="L99" s="30">
        <v>132360.64000000001</v>
      </c>
      <c r="M99" s="39">
        <f t="shared" si="5"/>
        <v>48.412302868769864</v>
      </c>
      <c r="N99" s="25"/>
    </row>
    <row r="100" spans="1:14" ht="75.75" customHeight="1" x14ac:dyDescent="0.3">
      <c r="A100" s="57" t="s">
        <v>45</v>
      </c>
      <c r="B100" s="58"/>
      <c r="C100" s="58"/>
      <c r="D100" s="58"/>
      <c r="E100" s="58"/>
      <c r="F100" s="58"/>
      <c r="G100" s="58"/>
      <c r="H100" s="21"/>
      <c r="I100" s="19"/>
      <c r="J100" s="19"/>
      <c r="K100" s="30"/>
      <c r="L100" s="30"/>
      <c r="M100" s="39"/>
      <c r="N100" s="25"/>
    </row>
    <row r="101" spans="1:14" ht="32.25" customHeight="1" x14ac:dyDescent="0.3">
      <c r="A101" s="63">
        <v>34</v>
      </c>
      <c r="B101" s="62" t="s">
        <v>25</v>
      </c>
      <c r="C101" s="68" t="s">
        <v>37</v>
      </c>
      <c r="D101" s="71">
        <v>43465</v>
      </c>
      <c r="E101" s="74"/>
      <c r="F101" s="62" t="s">
        <v>27</v>
      </c>
      <c r="G101" s="62" t="s">
        <v>52</v>
      </c>
      <c r="H101" s="21" t="s">
        <v>21</v>
      </c>
      <c r="I101" s="19" t="s">
        <v>39</v>
      </c>
      <c r="J101" s="19" t="s">
        <v>39</v>
      </c>
      <c r="K101" s="30">
        <f>K102</f>
        <v>236028.2</v>
      </c>
      <c r="L101" s="30">
        <f>L102</f>
        <v>225409.61</v>
      </c>
      <c r="M101" s="39">
        <f>L101/K101*100</f>
        <v>95.501135033864585</v>
      </c>
      <c r="N101" s="25" t="s">
        <v>38</v>
      </c>
    </row>
    <row r="102" spans="1:14" ht="45" customHeight="1" x14ac:dyDescent="0.3">
      <c r="A102" s="64"/>
      <c r="B102" s="60"/>
      <c r="C102" s="69"/>
      <c r="D102" s="72"/>
      <c r="E102" s="75"/>
      <c r="F102" s="60"/>
      <c r="G102" s="60"/>
      <c r="H102" s="22" t="s">
        <v>8</v>
      </c>
      <c r="I102" s="19" t="s">
        <v>31</v>
      </c>
      <c r="J102" s="19" t="s">
        <v>42</v>
      </c>
      <c r="K102" s="30">
        <v>236028.2</v>
      </c>
      <c r="L102" s="30">
        <v>225409.61</v>
      </c>
      <c r="M102" s="39">
        <f t="shared" ref="M102" si="6">L102/K102*100</f>
        <v>95.501135033864585</v>
      </c>
      <c r="N102" s="25"/>
    </row>
    <row r="103" spans="1:14" x14ac:dyDescent="0.3">
      <c r="A103" s="64"/>
      <c r="B103" s="60"/>
      <c r="C103" s="69"/>
      <c r="D103" s="72"/>
      <c r="E103" s="75"/>
      <c r="F103" s="60"/>
      <c r="G103" s="60"/>
      <c r="H103" s="6" t="s">
        <v>9</v>
      </c>
      <c r="I103" s="19" t="s">
        <v>33</v>
      </c>
      <c r="J103" s="19" t="s">
        <v>33</v>
      </c>
      <c r="K103" s="30">
        <v>0</v>
      </c>
      <c r="L103" s="30">
        <v>0</v>
      </c>
      <c r="M103" s="39">
        <v>0</v>
      </c>
      <c r="N103" s="25"/>
    </row>
    <row r="104" spans="1:14" ht="24.75" customHeight="1" x14ac:dyDescent="0.3">
      <c r="A104" s="64"/>
      <c r="B104" s="60"/>
      <c r="C104" s="69"/>
      <c r="D104" s="72"/>
      <c r="E104" s="75"/>
      <c r="F104" s="60"/>
      <c r="G104" s="61"/>
      <c r="H104" s="22" t="s">
        <v>10</v>
      </c>
      <c r="I104" s="19" t="s">
        <v>39</v>
      </c>
      <c r="J104" s="19" t="s">
        <v>39</v>
      </c>
      <c r="K104" s="30">
        <v>0</v>
      </c>
      <c r="L104" s="30">
        <v>0</v>
      </c>
      <c r="M104" s="39">
        <v>0</v>
      </c>
      <c r="N104" s="25"/>
    </row>
    <row r="105" spans="1:14" ht="27.6" x14ac:dyDescent="0.3">
      <c r="A105" s="64"/>
      <c r="B105" s="60"/>
      <c r="C105" s="69"/>
      <c r="D105" s="72"/>
      <c r="E105" s="75"/>
      <c r="F105" s="60"/>
      <c r="G105" s="59" t="s">
        <v>53</v>
      </c>
      <c r="H105" s="21" t="s">
        <v>21</v>
      </c>
      <c r="I105" s="19" t="s">
        <v>39</v>
      </c>
      <c r="J105" s="19" t="s">
        <v>39</v>
      </c>
      <c r="K105" s="30">
        <f>K106</f>
        <v>991957.73</v>
      </c>
      <c r="L105" s="30">
        <f>L106</f>
        <v>309211.40999999997</v>
      </c>
      <c r="M105" s="39">
        <f t="shared" ref="M105:M106" si="7">L105/K105*100</f>
        <v>31.171833299791917</v>
      </c>
      <c r="N105" s="25" t="s">
        <v>38</v>
      </c>
    </row>
    <row r="106" spans="1:14" ht="19.649999999999999" customHeight="1" x14ac:dyDescent="0.3">
      <c r="A106" s="64"/>
      <c r="B106" s="60"/>
      <c r="C106" s="69"/>
      <c r="D106" s="72"/>
      <c r="E106" s="75"/>
      <c r="F106" s="60"/>
      <c r="G106" s="59"/>
      <c r="H106" s="22" t="s">
        <v>8</v>
      </c>
      <c r="I106" s="19" t="s">
        <v>31</v>
      </c>
      <c r="J106" s="19" t="s">
        <v>42</v>
      </c>
      <c r="K106" s="30">
        <v>991957.73</v>
      </c>
      <c r="L106" s="30">
        <v>309211.40999999997</v>
      </c>
      <c r="M106" s="39">
        <f t="shared" si="7"/>
        <v>31.171833299791917</v>
      </c>
      <c r="N106" s="25"/>
    </row>
    <row r="107" spans="1:14" x14ac:dyDescent="0.3">
      <c r="A107" s="64"/>
      <c r="B107" s="60"/>
      <c r="C107" s="69"/>
      <c r="D107" s="72"/>
      <c r="E107" s="75"/>
      <c r="F107" s="60"/>
      <c r="G107" s="59"/>
      <c r="H107" s="6" t="s">
        <v>9</v>
      </c>
      <c r="I107" s="14" t="s">
        <v>33</v>
      </c>
      <c r="J107" s="14" t="s">
        <v>33</v>
      </c>
      <c r="K107" s="30">
        <v>0</v>
      </c>
      <c r="L107" s="30">
        <v>0</v>
      </c>
      <c r="M107" s="39">
        <v>0</v>
      </c>
      <c r="N107" s="25"/>
    </row>
    <row r="108" spans="1:14" x14ac:dyDescent="0.3">
      <c r="A108" s="64"/>
      <c r="B108" s="60"/>
      <c r="C108" s="69"/>
      <c r="D108" s="72"/>
      <c r="E108" s="75"/>
      <c r="F108" s="60"/>
      <c r="G108" s="59"/>
      <c r="H108" s="22" t="s">
        <v>10</v>
      </c>
      <c r="I108" s="14" t="s">
        <v>39</v>
      </c>
      <c r="J108" s="14" t="s">
        <v>39</v>
      </c>
      <c r="K108" s="30">
        <v>0</v>
      </c>
      <c r="L108" s="30">
        <v>0</v>
      </c>
      <c r="M108" s="39">
        <v>0</v>
      </c>
      <c r="N108" s="25"/>
    </row>
    <row r="109" spans="1:14" ht="27.6" x14ac:dyDescent="0.3">
      <c r="A109" s="64"/>
      <c r="B109" s="60"/>
      <c r="C109" s="69"/>
      <c r="D109" s="72"/>
      <c r="E109" s="75"/>
      <c r="F109" s="60"/>
      <c r="G109" s="60" t="s">
        <v>54</v>
      </c>
      <c r="H109" s="21" t="s">
        <v>21</v>
      </c>
      <c r="I109" s="20"/>
      <c r="J109" s="20"/>
      <c r="K109" s="31">
        <f>K110</f>
        <v>1936240.44</v>
      </c>
      <c r="L109" s="31">
        <f>L110</f>
        <v>1172091.8500000001</v>
      </c>
      <c r="M109" s="39">
        <v>0</v>
      </c>
      <c r="N109" s="25" t="s">
        <v>38</v>
      </c>
    </row>
    <row r="110" spans="1:14" ht="36" customHeight="1" x14ac:dyDescent="0.3">
      <c r="A110" s="64"/>
      <c r="B110" s="60"/>
      <c r="C110" s="69"/>
      <c r="D110" s="72"/>
      <c r="E110" s="75"/>
      <c r="F110" s="60"/>
      <c r="G110" s="60"/>
      <c r="H110" s="22" t="s">
        <v>8</v>
      </c>
      <c r="I110" s="19" t="s">
        <v>31</v>
      </c>
      <c r="J110" s="19" t="s">
        <v>42</v>
      </c>
      <c r="K110" s="30">
        <v>1936240.44</v>
      </c>
      <c r="L110" s="30">
        <v>1172091.8500000001</v>
      </c>
      <c r="M110" s="39">
        <f t="shared" si="5"/>
        <v>60.534416376511594</v>
      </c>
      <c r="N110" s="25"/>
    </row>
    <row r="111" spans="1:14" x14ac:dyDescent="0.3">
      <c r="A111" s="64"/>
      <c r="B111" s="60"/>
      <c r="C111" s="69"/>
      <c r="D111" s="72"/>
      <c r="E111" s="75"/>
      <c r="F111" s="60"/>
      <c r="G111" s="60"/>
      <c r="H111" s="6" t="s">
        <v>9</v>
      </c>
      <c r="I111" s="19" t="s">
        <v>33</v>
      </c>
      <c r="J111" s="19" t="s">
        <v>33</v>
      </c>
      <c r="K111" s="30">
        <v>0</v>
      </c>
      <c r="L111" s="30">
        <v>0</v>
      </c>
      <c r="M111" s="39">
        <v>0</v>
      </c>
      <c r="N111" s="25"/>
    </row>
    <row r="112" spans="1:14" ht="24.75" customHeight="1" x14ac:dyDescent="0.3">
      <c r="A112" s="64"/>
      <c r="B112" s="60"/>
      <c r="C112" s="69"/>
      <c r="D112" s="72"/>
      <c r="E112" s="75"/>
      <c r="F112" s="60"/>
      <c r="G112" s="61"/>
      <c r="H112" s="22" t="s">
        <v>10</v>
      </c>
      <c r="I112" s="19" t="s">
        <v>39</v>
      </c>
      <c r="J112" s="19" t="s">
        <v>39</v>
      </c>
      <c r="K112" s="30">
        <v>0</v>
      </c>
      <c r="L112" s="30">
        <v>0</v>
      </c>
      <c r="M112" s="39">
        <v>0</v>
      </c>
      <c r="N112" s="25"/>
    </row>
    <row r="113" spans="1:14" ht="27.6" x14ac:dyDescent="0.3">
      <c r="A113" s="64"/>
      <c r="B113" s="60"/>
      <c r="C113" s="69"/>
      <c r="D113" s="72"/>
      <c r="E113" s="75"/>
      <c r="F113" s="60"/>
      <c r="G113" s="60" t="s">
        <v>55</v>
      </c>
      <c r="H113" s="21" t="s">
        <v>21</v>
      </c>
      <c r="I113" s="19" t="s">
        <v>39</v>
      </c>
      <c r="J113" s="19" t="s">
        <v>39</v>
      </c>
      <c r="K113" s="30">
        <f>K114</f>
        <v>1249752.17</v>
      </c>
      <c r="L113" s="30">
        <f>L114</f>
        <v>916381.23</v>
      </c>
      <c r="M113" s="39">
        <f t="shared" si="5"/>
        <v>73.325036114960298</v>
      </c>
      <c r="N113" s="25" t="s">
        <v>38</v>
      </c>
    </row>
    <row r="114" spans="1:14" x14ac:dyDescent="0.3">
      <c r="A114" s="64"/>
      <c r="B114" s="60"/>
      <c r="C114" s="69"/>
      <c r="D114" s="72"/>
      <c r="E114" s="75"/>
      <c r="F114" s="60"/>
      <c r="G114" s="60"/>
      <c r="H114" s="22" t="s">
        <v>8</v>
      </c>
      <c r="I114" s="19" t="s">
        <v>31</v>
      </c>
      <c r="J114" s="19" t="s">
        <v>42</v>
      </c>
      <c r="K114" s="30">
        <v>1249752.17</v>
      </c>
      <c r="L114" s="30">
        <v>916381.23</v>
      </c>
      <c r="M114" s="39">
        <f t="shared" si="5"/>
        <v>73.325036114960298</v>
      </c>
      <c r="N114" s="25"/>
    </row>
    <row r="115" spans="1:14" x14ac:dyDescent="0.3">
      <c r="A115" s="64"/>
      <c r="B115" s="60"/>
      <c r="C115" s="69"/>
      <c r="D115" s="72"/>
      <c r="E115" s="75"/>
      <c r="F115" s="60"/>
      <c r="G115" s="60"/>
      <c r="H115" s="6" t="s">
        <v>9</v>
      </c>
      <c r="I115" s="14" t="s">
        <v>33</v>
      </c>
      <c r="J115" s="14" t="s">
        <v>33</v>
      </c>
      <c r="K115" s="30">
        <v>0</v>
      </c>
      <c r="L115" s="30">
        <v>0</v>
      </c>
      <c r="M115" s="39">
        <v>0</v>
      </c>
      <c r="N115" s="25"/>
    </row>
    <row r="116" spans="1:14" x14ac:dyDescent="0.3">
      <c r="A116" s="64"/>
      <c r="B116" s="60"/>
      <c r="C116" s="69"/>
      <c r="D116" s="72"/>
      <c r="E116" s="75"/>
      <c r="F116" s="60"/>
      <c r="G116" s="60"/>
      <c r="H116" s="22" t="s">
        <v>10</v>
      </c>
      <c r="I116" s="14" t="s">
        <v>39</v>
      </c>
      <c r="J116" s="14" t="s">
        <v>39</v>
      </c>
      <c r="K116" s="30">
        <v>0</v>
      </c>
      <c r="L116" s="30">
        <v>0</v>
      </c>
      <c r="M116" s="39">
        <v>0</v>
      </c>
      <c r="N116" s="25"/>
    </row>
    <row r="117" spans="1:14" ht="15" thickBot="1" x14ac:dyDescent="0.35">
      <c r="A117" s="66"/>
      <c r="B117" s="67"/>
      <c r="C117" s="70"/>
      <c r="D117" s="73"/>
      <c r="E117" s="76"/>
      <c r="F117" s="67"/>
      <c r="G117" s="67"/>
      <c r="H117" s="46"/>
      <c r="I117" s="47"/>
      <c r="J117" s="47"/>
      <c r="K117" s="48"/>
      <c r="L117" s="48"/>
      <c r="M117" s="49"/>
      <c r="N117" s="50"/>
    </row>
  </sheetData>
  <mergeCells count="86">
    <mergeCell ref="A66:G66"/>
    <mergeCell ref="G75:G77"/>
    <mergeCell ref="G78:G82"/>
    <mergeCell ref="G67:G69"/>
    <mergeCell ref="A83:G83"/>
    <mergeCell ref="A67:A82"/>
    <mergeCell ref="B67:B82"/>
    <mergeCell ref="C67:C82"/>
    <mergeCell ref="D67:D82"/>
    <mergeCell ref="E67:E82"/>
    <mergeCell ref="C33:C48"/>
    <mergeCell ref="D33:D48"/>
    <mergeCell ref="E33:E48"/>
    <mergeCell ref="A50:A65"/>
    <mergeCell ref="B50:B65"/>
    <mergeCell ref="C50:C65"/>
    <mergeCell ref="D50:D65"/>
    <mergeCell ref="E50:E65"/>
    <mergeCell ref="K8:L8"/>
    <mergeCell ref="M8:M9"/>
    <mergeCell ref="A11:G12"/>
    <mergeCell ref="A15:G15"/>
    <mergeCell ref="G28:G31"/>
    <mergeCell ref="A13:G14"/>
    <mergeCell ref="A16:A31"/>
    <mergeCell ref="B16:B31"/>
    <mergeCell ref="C16:C31"/>
    <mergeCell ref="D16:D31"/>
    <mergeCell ref="E16:E31"/>
    <mergeCell ref="F16:F31"/>
    <mergeCell ref="G16:G19"/>
    <mergeCell ref="G20:G23"/>
    <mergeCell ref="G24:G27"/>
    <mergeCell ref="A3:N3"/>
    <mergeCell ref="A4:N4"/>
    <mergeCell ref="A5:N5"/>
    <mergeCell ref="A6:N6"/>
    <mergeCell ref="A7:A9"/>
    <mergeCell ref="B7:B9"/>
    <mergeCell ref="C7:C9"/>
    <mergeCell ref="D7:E7"/>
    <mergeCell ref="F7:F9"/>
    <mergeCell ref="G7:G9"/>
    <mergeCell ref="H7:H9"/>
    <mergeCell ref="I7:M7"/>
    <mergeCell ref="N7:N9"/>
    <mergeCell ref="D8:D9"/>
    <mergeCell ref="E8:E9"/>
    <mergeCell ref="I8:J8"/>
    <mergeCell ref="D84:D99"/>
    <mergeCell ref="E84:E99"/>
    <mergeCell ref="G101:G104"/>
    <mergeCell ref="G105:G108"/>
    <mergeCell ref="G109:G112"/>
    <mergeCell ref="F101:F117"/>
    <mergeCell ref="G84:G87"/>
    <mergeCell ref="G92:G95"/>
    <mergeCell ref="G88:G91"/>
    <mergeCell ref="F84:F99"/>
    <mergeCell ref="G96:G99"/>
    <mergeCell ref="A100:G100"/>
    <mergeCell ref="G113:G117"/>
    <mergeCell ref="A84:A99"/>
    <mergeCell ref="B84:B99"/>
    <mergeCell ref="C84:C99"/>
    <mergeCell ref="A101:A117"/>
    <mergeCell ref="B101:B117"/>
    <mergeCell ref="C101:C117"/>
    <mergeCell ref="D101:D117"/>
    <mergeCell ref="E101:E117"/>
    <mergeCell ref="A32:G32"/>
    <mergeCell ref="G41:G43"/>
    <mergeCell ref="G70:G74"/>
    <mergeCell ref="F67:F82"/>
    <mergeCell ref="G53:G57"/>
    <mergeCell ref="F50:F65"/>
    <mergeCell ref="G36:G40"/>
    <mergeCell ref="F33:F48"/>
    <mergeCell ref="G44:G48"/>
    <mergeCell ref="G33:G35"/>
    <mergeCell ref="A49:G49"/>
    <mergeCell ref="G58:G60"/>
    <mergeCell ref="G61:G65"/>
    <mergeCell ref="G50:G52"/>
    <mergeCell ref="A33:A48"/>
    <mergeCell ref="B33:B48"/>
  </mergeCells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22" zoomScale="75" zoomScaleNormal="75" workbookViewId="0">
      <selection activeCell="B23" sqref="B23:B30"/>
    </sheetView>
  </sheetViews>
  <sheetFormatPr defaultRowHeight="14.4" x14ac:dyDescent="0.3"/>
  <cols>
    <col min="1" max="1" width="9" bestFit="1" customWidth="1"/>
    <col min="2" max="2" width="29.109375" customWidth="1"/>
    <col min="3" max="3" width="9" bestFit="1" customWidth="1"/>
    <col min="4" max="4" width="13.109375" customWidth="1"/>
    <col min="5" max="5" width="10.88671875" customWidth="1"/>
    <col min="6" max="6" width="12.109375" customWidth="1"/>
    <col min="7" max="7" width="13" customWidth="1"/>
    <col min="8" max="8" width="35" customWidth="1"/>
    <col min="9" max="10" width="9.21875" style="15" bestFit="1" customWidth="1"/>
    <col min="11" max="11" width="15.6640625" customWidth="1"/>
    <col min="12" max="12" width="14.5546875" customWidth="1"/>
    <col min="13" max="13" width="12" bestFit="1" customWidth="1"/>
    <col min="14" max="14" width="24.44140625" customWidth="1"/>
  </cols>
  <sheetData>
    <row r="1" spans="1:14" ht="15" thickBot="1" x14ac:dyDescent="0.35"/>
    <row r="2" spans="1:14" x14ac:dyDescent="0.3">
      <c r="A2" s="7"/>
      <c r="B2" s="8"/>
      <c r="C2" s="8"/>
      <c r="D2" s="8"/>
      <c r="E2" s="8"/>
      <c r="F2" s="8"/>
      <c r="G2" s="8"/>
      <c r="H2" s="8"/>
      <c r="I2" s="16"/>
      <c r="J2" s="16"/>
      <c r="K2" s="8"/>
      <c r="L2" s="8"/>
      <c r="M2" s="8"/>
      <c r="N2" s="9"/>
    </row>
    <row r="3" spans="1:14" ht="15" customHeight="1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80"/>
    </row>
    <row r="4" spans="1:14" ht="15" customHeight="1" x14ac:dyDescent="0.3">
      <c r="A4" s="57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80"/>
    </row>
    <row r="5" spans="1:14" x14ac:dyDescent="0.3">
      <c r="A5" s="8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82"/>
    </row>
    <row r="6" spans="1:14" ht="15.75" customHeight="1" x14ac:dyDescent="0.3">
      <c r="A6" s="57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80"/>
    </row>
    <row r="7" spans="1:14" ht="114.75" customHeight="1" x14ac:dyDescent="0.3">
      <c r="A7" s="57" t="s">
        <v>3</v>
      </c>
      <c r="B7" s="58" t="s">
        <v>22</v>
      </c>
      <c r="C7" s="58" t="s">
        <v>23</v>
      </c>
      <c r="D7" s="58" t="s">
        <v>4</v>
      </c>
      <c r="E7" s="58"/>
      <c r="F7" s="58" t="s">
        <v>11</v>
      </c>
      <c r="G7" s="58" t="s">
        <v>26</v>
      </c>
      <c r="H7" s="58" t="s">
        <v>5</v>
      </c>
      <c r="I7" s="58" t="s">
        <v>6</v>
      </c>
      <c r="J7" s="58"/>
      <c r="K7" s="58"/>
      <c r="L7" s="58"/>
      <c r="M7" s="58"/>
      <c r="N7" s="80" t="s">
        <v>12</v>
      </c>
    </row>
    <row r="8" spans="1:14" ht="41.25" customHeight="1" x14ac:dyDescent="0.3">
      <c r="A8" s="57"/>
      <c r="B8" s="58"/>
      <c r="C8" s="58"/>
      <c r="D8" s="83" t="s">
        <v>13</v>
      </c>
      <c r="E8" s="83" t="s">
        <v>14</v>
      </c>
      <c r="F8" s="58"/>
      <c r="G8" s="58"/>
      <c r="H8" s="58"/>
      <c r="I8" s="84" t="s">
        <v>7</v>
      </c>
      <c r="J8" s="84"/>
      <c r="K8" s="58" t="s">
        <v>24</v>
      </c>
      <c r="L8" s="58"/>
      <c r="M8" s="83" t="s">
        <v>15</v>
      </c>
      <c r="N8" s="80"/>
    </row>
    <row r="9" spans="1:14" ht="24.6" x14ac:dyDescent="0.3">
      <c r="A9" s="57"/>
      <c r="B9" s="58"/>
      <c r="C9" s="58"/>
      <c r="D9" s="83"/>
      <c r="E9" s="83"/>
      <c r="F9" s="58"/>
      <c r="G9" s="58"/>
      <c r="H9" s="58"/>
      <c r="I9" s="17" t="s">
        <v>16</v>
      </c>
      <c r="J9" s="17" t="s">
        <v>17</v>
      </c>
      <c r="K9" s="1" t="s">
        <v>18</v>
      </c>
      <c r="L9" s="1" t="s">
        <v>19</v>
      </c>
      <c r="M9" s="83"/>
      <c r="N9" s="80"/>
    </row>
    <row r="10" spans="1:14" x14ac:dyDescent="0.3">
      <c r="A10" s="10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18">
        <v>9</v>
      </c>
      <c r="J10" s="18">
        <v>10</v>
      </c>
      <c r="K10" s="2">
        <v>11</v>
      </c>
      <c r="L10" s="2">
        <v>12</v>
      </c>
      <c r="M10" s="2">
        <v>13</v>
      </c>
      <c r="N10" s="11">
        <v>14</v>
      </c>
    </row>
    <row r="11" spans="1:14" ht="64.650000000000006" customHeight="1" x14ac:dyDescent="0.3">
      <c r="A11" s="87" t="s">
        <v>20</v>
      </c>
      <c r="B11" s="87"/>
      <c r="C11" s="87"/>
      <c r="D11" s="87"/>
      <c r="E11" s="87"/>
      <c r="F11" s="87"/>
      <c r="G11" s="88"/>
      <c r="H11" s="4" t="s">
        <v>57</v>
      </c>
      <c r="I11" s="19" t="s">
        <v>39</v>
      </c>
      <c r="J11" s="19" t="s">
        <v>39</v>
      </c>
      <c r="K11" s="14">
        <f>K13+K22</f>
        <v>577848.402</v>
      </c>
      <c r="L11" s="14">
        <f t="shared" ref="L11:M11" si="0">L13+L22</f>
        <v>423510.30000000005</v>
      </c>
      <c r="M11" s="14">
        <f t="shared" si="0"/>
        <v>161.47673026815926</v>
      </c>
      <c r="N11" s="12"/>
    </row>
    <row r="12" spans="1:14" ht="64.650000000000006" customHeight="1" x14ac:dyDescent="0.3">
      <c r="A12" s="90"/>
      <c r="B12" s="90"/>
      <c r="C12" s="90"/>
      <c r="D12" s="90"/>
      <c r="E12" s="90"/>
      <c r="F12" s="90"/>
      <c r="G12" s="91"/>
      <c r="H12" s="4" t="s">
        <v>59</v>
      </c>
      <c r="I12" s="19" t="s">
        <v>39</v>
      </c>
      <c r="J12" s="19" t="s">
        <v>39</v>
      </c>
      <c r="K12" s="14">
        <f>K17+K26</f>
        <v>681528.03399999999</v>
      </c>
      <c r="L12" s="14">
        <f t="shared" ref="L12" si="1">L17+L26</f>
        <v>124060.13499999999</v>
      </c>
      <c r="M12" s="14">
        <f>L12/K12*100</f>
        <v>18.203232854835139</v>
      </c>
      <c r="N12" s="5"/>
    </row>
    <row r="13" spans="1:14" ht="75.75" customHeight="1" x14ac:dyDescent="0.3">
      <c r="A13" s="58" t="s">
        <v>44</v>
      </c>
      <c r="B13" s="58"/>
      <c r="C13" s="58"/>
      <c r="D13" s="58"/>
      <c r="E13" s="58"/>
      <c r="F13" s="58"/>
      <c r="G13" s="58"/>
      <c r="H13" s="2" t="s">
        <v>21</v>
      </c>
      <c r="I13" s="19" t="s">
        <v>39</v>
      </c>
      <c r="J13" s="19" t="s">
        <v>39</v>
      </c>
      <c r="K13" s="14">
        <f>K14+K16</f>
        <v>444588.9</v>
      </c>
      <c r="L13" s="14">
        <f>L14+L16</f>
        <v>297498.30000000005</v>
      </c>
      <c r="M13" s="14">
        <f>L13/K13*100</f>
        <v>66.915368332407766</v>
      </c>
      <c r="N13" s="4"/>
    </row>
    <row r="14" spans="1:14" ht="45" customHeight="1" x14ac:dyDescent="0.3">
      <c r="A14" s="59">
        <v>33</v>
      </c>
      <c r="B14" s="59" t="s">
        <v>61</v>
      </c>
      <c r="C14" s="92" t="s">
        <v>36</v>
      </c>
      <c r="D14" s="93">
        <v>43465</v>
      </c>
      <c r="E14" s="59"/>
      <c r="F14" s="59" t="s">
        <v>27</v>
      </c>
      <c r="G14" s="59" t="s">
        <v>58</v>
      </c>
      <c r="H14" s="4" t="s">
        <v>8</v>
      </c>
      <c r="I14" s="19" t="s">
        <v>41</v>
      </c>
      <c r="J14" s="19" t="s">
        <v>40</v>
      </c>
      <c r="K14" s="14">
        <v>160927.41</v>
      </c>
      <c r="L14" s="14">
        <v>142445.51</v>
      </c>
      <c r="M14" s="14">
        <f t="shared" ref="M14:M27" si="2">L14/K14*100</f>
        <v>88.515380941009369</v>
      </c>
      <c r="N14" s="4"/>
    </row>
    <row r="15" spans="1:14" x14ac:dyDescent="0.3">
      <c r="A15" s="59"/>
      <c r="B15" s="59"/>
      <c r="C15" s="92"/>
      <c r="D15" s="93"/>
      <c r="E15" s="59"/>
      <c r="F15" s="59"/>
      <c r="G15" s="59"/>
      <c r="H15" s="6" t="s">
        <v>9</v>
      </c>
      <c r="I15" s="19" t="s">
        <v>41</v>
      </c>
      <c r="J15" s="19" t="s">
        <v>40</v>
      </c>
      <c r="K15" s="14">
        <v>38551</v>
      </c>
      <c r="L15" s="14">
        <v>38165.620000000003</v>
      </c>
      <c r="M15" s="14">
        <f t="shared" si="2"/>
        <v>99.000337215636435</v>
      </c>
      <c r="N15" s="4"/>
    </row>
    <row r="16" spans="1:14" ht="187.65" customHeight="1" x14ac:dyDescent="0.3">
      <c r="A16" s="59"/>
      <c r="B16" s="59"/>
      <c r="C16" s="92"/>
      <c r="D16" s="93"/>
      <c r="E16" s="59"/>
      <c r="F16" s="59"/>
      <c r="G16" s="59"/>
      <c r="H16" s="4" t="s">
        <v>10</v>
      </c>
      <c r="I16" s="19" t="s">
        <v>39</v>
      </c>
      <c r="J16" s="19" t="s">
        <v>39</v>
      </c>
      <c r="K16" s="14">
        <v>283661.49</v>
      </c>
      <c r="L16" s="14">
        <v>155052.79</v>
      </c>
      <c r="M16" s="14">
        <f t="shared" si="2"/>
        <v>54.661205509426047</v>
      </c>
      <c r="N16" s="4"/>
    </row>
    <row r="17" spans="1:14" ht="14.4" customHeight="1" x14ac:dyDescent="0.3">
      <c r="A17" s="59"/>
      <c r="B17" s="59"/>
      <c r="C17" s="92"/>
      <c r="D17" s="93"/>
      <c r="E17" s="59"/>
      <c r="F17" s="59"/>
      <c r="G17" s="60" t="s">
        <v>60</v>
      </c>
      <c r="H17" s="2" t="s">
        <v>21</v>
      </c>
      <c r="I17" s="19" t="s">
        <v>39</v>
      </c>
      <c r="J17" s="19" t="s">
        <v>39</v>
      </c>
      <c r="K17" s="52">
        <f>K18+K20</f>
        <v>387616.11300000001</v>
      </c>
      <c r="L17" s="14">
        <f>L18+L20</f>
        <v>119003.613</v>
      </c>
      <c r="M17" s="14">
        <f t="shared" si="2"/>
        <v>30.701410237814336</v>
      </c>
      <c r="N17" s="4"/>
    </row>
    <row r="18" spans="1:14" x14ac:dyDescent="0.3">
      <c r="A18" s="59"/>
      <c r="B18" s="59"/>
      <c r="C18" s="92"/>
      <c r="D18" s="93"/>
      <c r="E18" s="59"/>
      <c r="F18" s="59"/>
      <c r="G18" s="60"/>
      <c r="H18" s="4" t="s">
        <v>8</v>
      </c>
      <c r="I18" s="19">
        <v>10</v>
      </c>
      <c r="J18" s="19" t="s">
        <v>40</v>
      </c>
      <c r="K18" s="52">
        <v>119003.613</v>
      </c>
      <c r="L18" s="52">
        <v>119003.613</v>
      </c>
      <c r="M18" s="14">
        <f t="shared" si="2"/>
        <v>100</v>
      </c>
      <c r="N18" s="4"/>
    </row>
    <row r="19" spans="1:14" x14ac:dyDescent="0.3">
      <c r="A19" s="59"/>
      <c r="B19" s="59"/>
      <c r="C19" s="92"/>
      <c r="D19" s="93"/>
      <c r="E19" s="59"/>
      <c r="F19" s="59"/>
      <c r="G19" s="60"/>
      <c r="H19" s="6" t="s">
        <v>9</v>
      </c>
      <c r="I19" s="19" t="s">
        <v>41</v>
      </c>
      <c r="J19" s="19" t="s">
        <v>40</v>
      </c>
      <c r="K19" s="52">
        <v>29224.046890000001</v>
      </c>
      <c r="L19" s="52">
        <v>29224.046890000001</v>
      </c>
      <c r="M19" s="14">
        <f t="shared" si="2"/>
        <v>100</v>
      </c>
      <c r="N19" s="4"/>
    </row>
    <row r="20" spans="1:14" x14ac:dyDescent="0.3">
      <c r="A20" s="59"/>
      <c r="B20" s="59"/>
      <c r="C20" s="92"/>
      <c r="D20" s="93"/>
      <c r="E20" s="59"/>
      <c r="F20" s="59"/>
      <c r="G20" s="60"/>
      <c r="H20" s="4" t="s">
        <v>10</v>
      </c>
      <c r="I20" s="14" t="s">
        <v>39</v>
      </c>
      <c r="J20" s="14" t="s">
        <v>39</v>
      </c>
      <c r="K20" s="56">
        <v>268612.5</v>
      </c>
      <c r="L20" s="52">
        <v>0</v>
      </c>
      <c r="M20" s="14">
        <f t="shared" si="2"/>
        <v>0</v>
      </c>
      <c r="N20" s="4"/>
    </row>
    <row r="21" spans="1:14" x14ac:dyDescent="0.3">
      <c r="A21" s="59"/>
      <c r="B21" s="59"/>
      <c r="C21" s="92"/>
      <c r="D21" s="93"/>
      <c r="E21" s="59"/>
      <c r="F21" s="59"/>
      <c r="G21" s="61"/>
      <c r="H21" s="13"/>
      <c r="I21" s="20"/>
      <c r="J21" s="20"/>
      <c r="K21" s="55"/>
      <c r="L21" s="53"/>
      <c r="M21" s="14"/>
      <c r="N21" s="13"/>
    </row>
    <row r="22" spans="1:14" ht="75.75" customHeight="1" x14ac:dyDescent="0.3">
      <c r="A22" s="58" t="s">
        <v>45</v>
      </c>
      <c r="B22" s="58"/>
      <c r="C22" s="58"/>
      <c r="D22" s="58"/>
      <c r="E22" s="58"/>
      <c r="F22" s="58"/>
      <c r="G22" s="58"/>
      <c r="H22" s="2" t="s">
        <v>21</v>
      </c>
      <c r="I22" s="19" t="s">
        <v>39</v>
      </c>
      <c r="J22" s="19" t="s">
        <v>39</v>
      </c>
      <c r="K22" s="14">
        <f>K23</f>
        <v>133259.50200000001</v>
      </c>
      <c r="L22" s="14">
        <f>L23</f>
        <v>126012</v>
      </c>
      <c r="M22" s="14">
        <f t="shared" si="2"/>
        <v>94.561361935751492</v>
      </c>
      <c r="N22" s="4"/>
    </row>
    <row r="23" spans="1:14" ht="45" customHeight="1" x14ac:dyDescent="0.3">
      <c r="A23" s="59">
        <v>34</v>
      </c>
      <c r="B23" s="59" t="s">
        <v>61</v>
      </c>
      <c r="C23" s="92" t="s">
        <v>37</v>
      </c>
      <c r="D23" s="93">
        <v>43465</v>
      </c>
      <c r="E23" s="59"/>
      <c r="F23" s="59" t="s">
        <v>27</v>
      </c>
      <c r="G23" s="59" t="s">
        <v>58</v>
      </c>
      <c r="H23" s="4" t="s">
        <v>8</v>
      </c>
      <c r="I23" s="19" t="s">
        <v>31</v>
      </c>
      <c r="J23" s="19" t="s">
        <v>42</v>
      </c>
      <c r="K23" s="14">
        <v>133259.50200000001</v>
      </c>
      <c r="L23" s="14">
        <v>126012</v>
      </c>
      <c r="M23" s="14">
        <f t="shared" si="2"/>
        <v>94.561361935751492</v>
      </c>
      <c r="N23" s="4"/>
    </row>
    <row r="24" spans="1:14" x14ac:dyDescent="0.3">
      <c r="A24" s="59"/>
      <c r="B24" s="59"/>
      <c r="C24" s="92"/>
      <c r="D24" s="93"/>
      <c r="E24" s="59"/>
      <c r="F24" s="59"/>
      <c r="G24" s="59"/>
      <c r="H24" s="6" t="s">
        <v>9</v>
      </c>
      <c r="I24" s="19" t="s">
        <v>33</v>
      </c>
      <c r="J24" s="19" t="s">
        <v>33</v>
      </c>
      <c r="K24" s="14">
        <v>0</v>
      </c>
      <c r="L24" s="14">
        <v>0</v>
      </c>
      <c r="M24" s="14">
        <v>0</v>
      </c>
      <c r="N24" s="4"/>
    </row>
    <row r="25" spans="1:14" ht="187.65" customHeight="1" x14ac:dyDescent="0.3">
      <c r="A25" s="59"/>
      <c r="B25" s="59"/>
      <c r="C25" s="92"/>
      <c r="D25" s="93"/>
      <c r="E25" s="59"/>
      <c r="F25" s="59"/>
      <c r="G25" s="59"/>
      <c r="H25" s="4" t="s">
        <v>10</v>
      </c>
      <c r="I25" s="19" t="s">
        <v>39</v>
      </c>
      <c r="J25" s="19" t="s">
        <v>39</v>
      </c>
      <c r="K25" s="14">
        <v>0</v>
      </c>
      <c r="L25" s="14">
        <v>0</v>
      </c>
      <c r="M25" s="14">
        <v>0</v>
      </c>
      <c r="N25" s="4"/>
    </row>
    <row r="26" spans="1:14" ht="14.4" customHeight="1" x14ac:dyDescent="0.3">
      <c r="A26" s="59"/>
      <c r="B26" s="59"/>
      <c r="C26" s="92"/>
      <c r="D26" s="93"/>
      <c r="E26" s="59"/>
      <c r="F26" s="59"/>
      <c r="G26" s="60" t="s">
        <v>60</v>
      </c>
      <c r="H26" s="2" t="s">
        <v>21</v>
      </c>
      <c r="I26" s="19" t="s">
        <v>39</v>
      </c>
      <c r="J26" s="19" t="s">
        <v>39</v>
      </c>
      <c r="K26" s="14">
        <f>K27</f>
        <v>293911.92099999997</v>
      </c>
      <c r="L26" s="14">
        <f>L27</f>
        <v>5056.5219999999999</v>
      </c>
      <c r="M26" s="14">
        <f t="shared" si="2"/>
        <v>1.7204208603706144</v>
      </c>
      <c r="N26" s="4"/>
    </row>
    <row r="27" spans="1:14" x14ac:dyDescent="0.3">
      <c r="A27" s="59"/>
      <c r="B27" s="59"/>
      <c r="C27" s="92"/>
      <c r="D27" s="93"/>
      <c r="E27" s="59"/>
      <c r="F27" s="59"/>
      <c r="G27" s="60"/>
      <c r="H27" s="4" t="s">
        <v>8</v>
      </c>
      <c r="I27" s="19" t="s">
        <v>31</v>
      </c>
      <c r="J27" s="19" t="s">
        <v>42</v>
      </c>
      <c r="K27" s="14">
        <v>293911.92099999997</v>
      </c>
      <c r="L27" s="14">
        <v>5056.5219999999999</v>
      </c>
      <c r="M27" s="14">
        <f t="shared" si="2"/>
        <v>1.7204208603706144</v>
      </c>
      <c r="N27" s="4"/>
    </row>
    <row r="28" spans="1:14" x14ac:dyDescent="0.3">
      <c r="A28" s="59"/>
      <c r="B28" s="59"/>
      <c r="C28" s="92"/>
      <c r="D28" s="93"/>
      <c r="E28" s="59"/>
      <c r="F28" s="59"/>
      <c r="G28" s="60"/>
      <c r="H28" s="6" t="s">
        <v>9</v>
      </c>
      <c r="I28" s="14" t="s">
        <v>33</v>
      </c>
      <c r="J28" s="14" t="s">
        <v>33</v>
      </c>
      <c r="K28" s="14">
        <v>0</v>
      </c>
      <c r="L28" s="14">
        <v>0</v>
      </c>
      <c r="M28" s="14">
        <v>0</v>
      </c>
      <c r="N28" s="4"/>
    </row>
    <row r="29" spans="1:14" x14ac:dyDescent="0.3">
      <c r="A29" s="59"/>
      <c r="B29" s="59"/>
      <c r="C29" s="92"/>
      <c r="D29" s="93"/>
      <c r="E29" s="59"/>
      <c r="F29" s="59"/>
      <c r="G29" s="60"/>
      <c r="H29" s="4" t="s">
        <v>10</v>
      </c>
      <c r="I29" s="14" t="s">
        <v>39</v>
      </c>
      <c r="J29" s="14" t="s">
        <v>39</v>
      </c>
      <c r="K29" s="14">
        <v>0</v>
      </c>
      <c r="L29" s="14">
        <v>0</v>
      </c>
      <c r="M29" s="14">
        <v>0</v>
      </c>
      <c r="N29" s="4"/>
    </row>
    <row r="30" spans="1:14" x14ac:dyDescent="0.3">
      <c r="A30" s="59"/>
      <c r="B30" s="59"/>
      <c r="C30" s="92"/>
      <c r="D30" s="93"/>
      <c r="E30" s="59"/>
      <c r="F30" s="59"/>
      <c r="G30" s="61"/>
      <c r="H30" s="13"/>
      <c r="I30" s="20"/>
      <c r="J30" s="20"/>
      <c r="K30" s="53"/>
      <c r="L30" s="53"/>
      <c r="M30" s="53"/>
      <c r="N30" s="13"/>
    </row>
    <row r="31" spans="1:14" x14ac:dyDescent="0.3">
      <c r="K31" s="54"/>
      <c r="L31" s="54"/>
      <c r="M31" s="54"/>
    </row>
    <row r="32" spans="1:14" x14ac:dyDescent="0.3">
      <c r="K32" s="54"/>
      <c r="L32" s="54"/>
      <c r="M32" s="54"/>
    </row>
    <row r="33" spans="11:13" x14ac:dyDescent="0.3">
      <c r="K33" s="54"/>
      <c r="L33" s="54"/>
      <c r="M33" s="54"/>
    </row>
    <row r="34" spans="11:13" x14ac:dyDescent="0.3">
      <c r="K34" s="54"/>
      <c r="L34" s="54"/>
      <c r="M34" s="54"/>
    </row>
    <row r="35" spans="11:13" x14ac:dyDescent="0.3">
      <c r="K35" s="54"/>
      <c r="L35" s="54"/>
      <c r="M35" s="54"/>
    </row>
    <row r="36" spans="11:13" x14ac:dyDescent="0.3">
      <c r="K36" s="54"/>
      <c r="L36" s="54"/>
      <c r="M36" s="54"/>
    </row>
    <row r="37" spans="11:13" x14ac:dyDescent="0.3">
      <c r="K37" s="54"/>
      <c r="L37" s="54"/>
      <c r="M37" s="54"/>
    </row>
    <row r="38" spans="11:13" x14ac:dyDescent="0.3">
      <c r="K38" s="54"/>
      <c r="L38" s="54"/>
      <c r="M38" s="54"/>
    </row>
    <row r="39" spans="11:13" x14ac:dyDescent="0.3">
      <c r="K39" s="54"/>
      <c r="L39" s="54"/>
      <c r="M39" s="54"/>
    </row>
    <row r="40" spans="11:13" x14ac:dyDescent="0.3">
      <c r="K40" s="54"/>
      <c r="L40" s="54"/>
      <c r="M40" s="54"/>
    </row>
    <row r="41" spans="11:13" x14ac:dyDescent="0.3">
      <c r="K41" s="54"/>
      <c r="L41" s="54"/>
      <c r="M41" s="54"/>
    </row>
  </sheetData>
  <mergeCells count="37">
    <mergeCell ref="A3:N3"/>
    <mergeCell ref="A4:N4"/>
    <mergeCell ref="A5:N5"/>
    <mergeCell ref="A6:N6"/>
    <mergeCell ref="K8:L8"/>
    <mergeCell ref="I7:M7"/>
    <mergeCell ref="I8:J8"/>
    <mergeCell ref="E8:E9"/>
    <mergeCell ref="F7:F9"/>
    <mergeCell ref="G7:G9"/>
    <mergeCell ref="H7:H9"/>
    <mergeCell ref="M8:M9"/>
    <mergeCell ref="N7:N9"/>
    <mergeCell ref="A13:G13"/>
    <mergeCell ref="A14:A21"/>
    <mergeCell ref="B14:B21"/>
    <mergeCell ref="C14:C21"/>
    <mergeCell ref="D7:E7"/>
    <mergeCell ref="A7:A9"/>
    <mergeCell ref="B7:B9"/>
    <mergeCell ref="C7:C9"/>
    <mergeCell ref="D8:D9"/>
    <mergeCell ref="A11:G12"/>
    <mergeCell ref="D14:D21"/>
    <mergeCell ref="E14:E21"/>
    <mergeCell ref="F14:F21"/>
    <mergeCell ref="G14:G16"/>
    <mergeCell ref="G17:G21"/>
    <mergeCell ref="A22:G22"/>
    <mergeCell ref="A23:A30"/>
    <mergeCell ref="B23:B30"/>
    <mergeCell ref="C23:C30"/>
    <mergeCell ref="D23:D30"/>
    <mergeCell ref="E23:E30"/>
    <mergeCell ref="F23:F30"/>
    <mergeCell ref="G23:G25"/>
    <mergeCell ref="G26:G30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2012-2015</vt:lpstr>
      <vt:lpstr>2016-2017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 Ю.В.</dc:creator>
  <cp:lastModifiedBy>Алдушкина З.В.</cp:lastModifiedBy>
  <cp:lastPrinted>2019-04-01T11:52:05Z</cp:lastPrinted>
  <dcterms:created xsi:type="dcterms:W3CDTF">2017-04-13T11:29:52Z</dcterms:created>
  <dcterms:modified xsi:type="dcterms:W3CDTF">2019-07-04T09:03:08Z</dcterms:modified>
</cp:coreProperties>
</file>